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jone_000\Desktop\blog files\"/>
    </mc:Choice>
  </mc:AlternateContent>
  <bookViews>
    <workbookView xWindow="0" yWindow="0" windowWidth="20490" windowHeight="7755"/>
  </bookViews>
  <sheets>
    <sheet name="PROJECTED BALANCE" sheetId="1" r:id="rId1"/>
  </sheets>
  <definedNames>
    <definedName name="TotalAssetsHistorical">'PROJECTED BALANCE'!$C$33</definedName>
    <definedName name="TotalAssetsProjected">'PROJECTED BALANCE'!$D$33</definedName>
    <definedName name="TotalHistorical">'PROJECTED BALANCE'!$C$63</definedName>
    <definedName name="TotalLiabilitiesHistorical">'PROJECTED BALANCE'!$C$53</definedName>
    <definedName name="TotalLiabilitiesProjected">'PROJECTED BALANCE'!$D$53</definedName>
    <definedName name="TotalProjected">'PROJECTED BALANCE'!$D$63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D61" i="1" l="1"/>
  <c r="D51" i="1"/>
  <c r="D44" i="1"/>
  <c r="D31" i="1"/>
  <c r="C61" i="1"/>
  <c r="D24" i="1"/>
  <c r="C51" i="1"/>
  <c r="C31" i="1"/>
  <c r="C44" i="1"/>
  <c r="C24" i="1"/>
  <c r="C33" i="1" l="1"/>
  <c r="D53" i="1"/>
  <c r="D63" i="1" s="1"/>
  <c r="D33" i="1"/>
  <c r="C53" i="1"/>
  <c r="C63" i="1" s="1"/>
</calcChain>
</file>

<file path=xl/sharedStrings.xml><?xml version="1.0" encoding="utf-8"?>
<sst xmlns="http://schemas.openxmlformats.org/spreadsheetml/2006/main" count="61" uniqueCount="51">
  <si>
    <t>Historical</t>
  </si>
  <si>
    <t>Projected</t>
  </si>
  <si>
    <t>ASSETS</t>
  </si>
  <si>
    <t>Cash in bank</t>
  </si>
  <si>
    <t>Accounts receivable</t>
  </si>
  <si>
    <t>Inventory</t>
  </si>
  <si>
    <t>Prepaid expenses</t>
  </si>
  <si>
    <t>Other current assets</t>
  </si>
  <si>
    <t>Machinery and equipment</t>
  </si>
  <si>
    <t>Furniture and fixtures</t>
  </si>
  <si>
    <t>Leasehold improvements</t>
  </si>
  <si>
    <t>Land and buildings</t>
  </si>
  <si>
    <t>Other fixed assets</t>
  </si>
  <si>
    <t>(LESS accumulated depreciation on all fixed assets)</t>
  </si>
  <si>
    <t>Intangibles</t>
  </si>
  <si>
    <t>Deposits</t>
  </si>
  <si>
    <t>Goodwill</t>
  </si>
  <si>
    <t>Other</t>
  </si>
  <si>
    <t>LIABILITIES AND EQUITY</t>
  </si>
  <si>
    <t>Accounts payable</t>
  </si>
  <si>
    <t>Interest payable</t>
  </si>
  <si>
    <t>Taxes payable</t>
  </si>
  <si>
    <t>Notes, short-term (due within 12 months)</t>
  </si>
  <si>
    <t>Current part, long-term debt</t>
  </si>
  <si>
    <t>Other current liabilities</t>
  </si>
  <si>
    <t>Bank loans payable</t>
  </si>
  <si>
    <t>Notes payable to stockholders</t>
  </si>
  <si>
    <t>LESS: Short-term portion</t>
  </si>
  <si>
    <t>Other long-term debt</t>
  </si>
  <si>
    <t>Invested capital</t>
  </si>
  <si>
    <t>Retained earnings - beginning</t>
  </si>
  <si>
    <t>Retained earnings - current</t>
  </si>
  <si>
    <t>PROJECTED</t>
  </si>
  <si>
    <t>BALANCE SHEET</t>
  </si>
  <si>
    <t>A. DATUM CORPORATION</t>
  </si>
  <si>
    <t>TOTAL CURRENT ASSETS</t>
  </si>
  <si>
    <t>TOTAL FIXED ASSETS (NET OF DEPRECIATION)</t>
  </si>
  <si>
    <t>TOTAL OTHER ASSETS</t>
  </si>
  <si>
    <t>TOTAL ASSETS</t>
  </si>
  <si>
    <t>TOTAL CURRENT LIABILITIES</t>
  </si>
  <si>
    <t>CURRENT LIABILITIES</t>
  </si>
  <si>
    <t>OTHER ASSETS</t>
  </si>
  <si>
    <t>FIXED ASSETS</t>
  </si>
  <si>
    <t>CURRENT ASSETS</t>
  </si>
  <si>
    <t>LONG-TERM DEBT</t>
  </si>
  <si>
    <t>TOTAL LONG-TERM DEBT</t>
  </si>
  <si>
    <t>TOTAL LIABILITIES</t>
  </si>
  <si>
    <t>OWNERS' EQUITY</t>
  </si>
  <si>
    <t>TOTAL OWNERS' EQUITY</t>
  </si>
  <si>
    <t>TOTAL LIABILITIES AND EQUITY</t>
  </si>
  <si>
    <t>ASSETS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</si>
</sst>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7" x14ac:knownFonts="1">
    <font>
      <sz val="10"/>
      <color theme="1"/>
      <name val="Franklin Gothic Medium"/>
      <family val="2"/>
      <scheme val="minor"/>
    </font>
    <font>
      <sz val="10"/>
      <color theme="1"/>
      <name val="Franklin Gothic Medium"/>
      <family val="2"/>
      <scheme val="minor"/>
    </font>
    <font>
      <sz val="40"/>
      <color theme="1"/>
      <name val="Franklin Gothic Medium"/>
      <family val="2"/>
      <scheme val="minor"/>
    </font>
    <font>
      <sz val="20"/>
      <color theme="1"/>
      <name val="Franklin Gothic Medium"/>
      <family val="2"/>
      <scheme val="minor"/>
    </font>
    <font>
      <sz val="14"/>
      <color theme="3"/>
      <name val="Franklin Gothic Medium"/>
      <family val="2"/>
      <scheme val="minor"/>
    </font>
    <font>
      <sz val="10"/>
      <color theme="4"/>
      <name val="Franklin Gothic Medium"/>
      <family val="2"/>
      <scheme val="minor"/>
    </font>
    <font>
      <sz val="10"/>
      <color theme="5"/>
      <name val="Franklin Gothic Medium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/>
      <right/>
      <top/>
      <bottom style="thick">
        <color theme="6"/>
      </bottom>
      <diagonal/>
    </border>
    <border>
      <left/>
      <right/>
      <top/>
      <bottom style="thick">
        <color theme="7"/>
      </bottom>
      <diagonal/>
    </border>
    <border>
      <left/>
      <right/>
      <top/>
      <bottom style="thick">
        <color auto="1"/>
      </bottom>
      <diagonal/>
    </border>
  </borders>
  <cellStyleXfs count="6">
    <xf numFmtId="0" fontId="0" fillId="0" borderId="0">
      <alignment vertical="center"/>
    </xf>
    <xf numFmtId="0" fontId="2" fillId="0" borderId="1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4" fillId="0" borderId="0" applyNumberFormat="0" applyFill="0" applyBorder="0" applyProtection="0">
      <alignment horizontal="left" vertical="center"/>
    </xf>
    <xf numFmtId="44" fontId="1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44" fontId="2" fillId="0" borderId="0" xfId="5" applyFont="1" applyBorder="1" applyAlignment="1">
      <alignment vertical="top"/>
    </xf>
    <xf numFmtId="44" fontId="2" fillId="0" borderId="0" xfId="5" applyFont="1" applyBorder="1" applyAlignment="1">
      <alignment horizontal="left" vertical="center"/>
    </xf>
    <xf numFmtId="44" fontId="0" fillId="0" borderId="0" xfId="5" applyFont="1" applyAlignment="1">
      <alignment horizontal="left" vertical="center"/>
    </xf>
    <xf numFmtId="44" fontId="0" fillId="0" borderId="0" xfId="5" applyFont="1" applyAlignment="1">
      <alignment vertical="center"/>
    </xf>
    <xf numFmtId="44" fontId="2" fillId="0" borderId="1" xfId="5" applyFont="1" applyBorder="1" applyAlignment="1">
      <alignment vertical="top"/>
    </xf>
    <xf numFmtId="44" fontId="2" fillId="0" borderId="1" xfId="5" applyFont="1" applyBorder="1" applyAlignment="1">
      <alignment horizontal="left" vertical="center"/>
    </xf>
    <xf numFmtId="44" fontId="2" fillId="0" borderId="1" xfId="5" applyFont="1" applyBorder="1" applyAlignment="1">
      <alignment horizontal="left"/>
    </xf>
    <xf numFmtId="44" fontId="1" fillId="0" borderId="0" xfId="5" applyBorder="1" applyAlignment="1">
      <alignment horizontal="left" vertical="center" indent="1"/>
    </xf>
    <xf numFmtId="44" fontId="1" fillId="0" borderId="0" xfId="5" applyBorder="1" applyAlignment="1">
      <alignment horizontal="left" vertical="center"/>
    </xf>
    <xf numFmtId="44" fontId="0" fillId="0" borderId="0" xfId="5" applyFont="1" applyBorder="1" applyAlignment="1">
      <alignment vertical="center"/>
    </xf>
    <xf numFmtId="44" fontId="3" fillId="0" borderId="0" xfId="5" applyFont="1" applyBorder="1" applyAlignment="1">
      <alignment horizontal="left" vertical="center"/>
    </xf>
    <xf numFmtId="44" fontId="3" fillId="0" borderId="2" xfId="5" applyFont="1" applyBorder="1" applyAlignment="1">
      <alignment horizontal="left" vertical="center"/>
    </xf>
    <xf numFmtId="44" fontId="0" fillId="0" borderId="2" xfId="5" applyFont="1" applyBorder="1" applyAlignment="1">
      <alignment vertical="center"/>
    </xf>
    <xf numFmtId="44" fontId="5" fillId="0" borderId="0" xfId="5" applyFont="1" applyBorder="1" applyAlignment="1">
      <alignment horizontal="left" vertical="center"/>
    </xf>
    <xf numFmtId="44" fontId="6" fillId="0" borderId="0" xfId="5" applyFont="1" applyBorder="1" applyAlignment="1">
      <alignment horizontal="left" vertical="center"/>
    </xf>
    <xf numFmtId="44" fontId="0" fillId="0" borderId="0" xfId="5" applyFont="1" applyBorder="1" applyAlignment="1">
      <alignment horizontal="left" vertical="center"/>
    </xf>
    <xf numFmtId="44" fontId="4" fillId="0" borderId="2" xfId="5" applyFont="1" applyBorder="1" applyAlignment="1">
      <alignment vertical="center"/>
    </xf>
    <xf numFmtId="44" fontId="4" fillId="0" borderId="2" xfId="5" applyFont="1" applyBorder="1" applyAlignment="1">
      <alignment horizontal="left" vertical="center"/>
    </xf>
    <xf numFmtId="44" fontId="3" fillId="0" borderId="3" xfId="5" applyFont="1" applyBorder="1" applyAlignment="1">
      <alignment horizontal="left" vertical="center"/>
    </xf>
    <xf numFmtId="44" fontId="4" fillId="0" borderId="3" xfId="5" applyFont="1" applyBorder="1" applyAlignment="1">
      <alignment horizontal="left" vertical="center"/>
    </xf>
    <xf numFmtId="44" fontId="0" fillId="0" borderId="0" xfId="5" applyFont="1" applyAlignment="1">
      <alignment horizontal="center" vertical="center"/>
    </xf>
    <xf numFmtId="44" fontId="3" fillId="0" borderId="4" xfId="5" applyFont="1" applyBorder="1" applyAlignment="1">
      <alignment horizontal="left" vertical="center"/>
    </xf>
    <xf numFmtId="44" fontId="4" fillId="0" borderId="0" xfId="5" applyFont="1" applyAlignment="1">
      <alignment horizontal="left" vertical="center"/>
    </xf>
    <xf numFmtId="44" fontId="0" fillId="0" borderId="0" xfId="5" applyFont="1" applyAlignment="1">
      <alignment horizontal="center" vertical="center"/>
    </xf>
  </cellXfs>
  <cellStyles count="6">
    <cellStyle name="Currency" xfId="5" builtinId="4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Franklin Gothic Medium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Franklin Gothic Medium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Franklin Gothic Medium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Franklin Gothic Medium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Franklin Gothic Medium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Franklin Gothic Medium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Franklin Gothic Medium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Franklin Gothic Medium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Franklin Gothic Medium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Franklin Gothic Medium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Franklin Gothic Medium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Franklin Gothic Medium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"/>
        <scheme val="minor"/>
      </font>
      <border diagonalUp="0" diagonalDown="0" outline="0">
        <left/>
        <right/>
        <top/>
        <bottom/>
      </border>
    </dxf>
    <dxf>
      <font>
        <color theme="5"/>
      </font>
    </dxf>
    <dxf>
      <font>
        <color theme="1"/>
      </font>
    </dxf>
    <dxf>
      <font>
        <color theme="5"/>
      </font>
    </dxf>
    <dxf>
      <font>
        <color theme="1"/>
      </font>
    </dxf>
    <dxf>
      <font>
        <b val="0"/>
        <i val="0"/>
        <color auto="1"/>
      </font>
      <border diagonalUp="0" diagonalDown="0">
        <left/>
        <right/>
        <top style="dotted">
          <color theme="1"/>
        </top>
        <bottom/>
        <vertical/>
        <horizontal/>
      </border>
    </dxf>
    <dxf>
      <font>
        <color auto="1"/>
      </font>
    </dxf>
    <dxf>
      <font>
        <b val="0"/>
        <i val="0"/>
        <color theme="1"/>
      </font>
      <border diagonalUp="0" diagonalDown="0">
        <left/>
        <right/>
        <top/>
        <bottom/>
        <vertical/>
        <horizontal/>
      </border>
    </dxf>
  </dxfs>
  <tableStyles count="1" defaultTableStyle="Projected balance sheet table" defaultPivotStyle="PivotStyleLight9">
    <tableStyle name="Projected balance sheet table" pivot="0" count="7">
      <tableStyleElement type="wholeTable" dxfId="34"/>
      <tableStyleElement type="headerRow" dxfId="33"/>
      <tableStyleElement type="totalRow" dxfId="32"/>
      <tableStyleElement type="firstHeaderCell" dxfId="31"/>
      <tableStyleElement type="lastHeaderCell" dxfId="30"/>
      <tableStyleElement type="firstTotalCell" dxfId="29"/>
      <tableStyleElement type="lastTotalCell" dxfId="28"/>
    </tableStyle>
  </tableStyles>
  <extLst>
    <ext xmlns:x14="http://schemas.microsoft.com/office/spreadsheetml/2009/9/main" uri="{EB79DEF2-80B8-43e5-95BD-54CBDDF9020C}">
      <x14:slicerStyles defaultSlicerStyle="SlicerStyleDark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kVert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val>
            <c:numRef>
              <c:f>'PROJECTED BALANCE'!$C$15</c:f>
              <c:numCache>
                <c:formatCode>_("£"* #,##0.00_);_("£"* \(#,##0.00\);_("£"* "-"??_);_(@_)</c:formatCode>
                <c:ptCount val="1"/>
                <c:pt idx="0">
                  <c:v>470000</c:v>
                </c:pt>
              </c:numCache>
            </c:numRef>
          </c:val>
        </c:ser>
        <c:ser>
          <c:idx val="1"/>
          <c:order val="1"/>
          <c:spPr>
            <a:pattFill prst="dkVert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val>
            <c:numRef>
              <c:f>'PROJECTED BALANCE'!$D$15</c:f>
              <c:numCache>
                <c:formatCode>_("£"* #,##0.00_);_("£"* \(#,##0.00\);_("£"* "-"??_);_(@_)</c:formatCode>
                <c:ptCount val="1"/>
                <c:pt idx="0">
                  <c:v>535000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50"/>
        <c:axId val="300298800"/>
        <c:axId val="300297232"/>
      </c:barChart>
      <c:catAx>
        <c:axId val="300298800"/>
        <c:scaling>
          <c:orientation val="minMax"/>
        </c:scaling>
        <c:delete val="0"/>
        <c:axPos val="l"/>
        <c:numFmt formatCode=";;;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297232"/>
        <c:crosses val="autoZero"/>
        <c:auto val="1"/>
        <c:lblAlgn val="ctr"/>
        <c:lblOffset val="100"/>
        <c:noMultiLvlLbl val="0"/>
      </c:catAx>
      <c:valAx>
        <c:axId val="300297232"/>
        <c:scaling>
          <c:orientation val="minMax"/>
        </c:scaling>
        <c:delete val="1"/>
        <c:axPos val="b"/>
        <c:numFmt formatCode="_(&quot;£&quot;* #,##0.00_);_(&quot;£&quot;* \(#,##0.00\);_(&quot;£&quot;* &quot;-&quot;??_);_(@_)" sourceLinked="1"/>
        <c:majorTickMark val="out"/>
        <c:minorTickMark val="none"/>
        <c:tickLblPos val="nextTo"/>
        <c:crossAx val="30029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222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kVert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pattFill prst="dkVert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</c:dPt>
          <c:val>
            <c:numRef>
              <c:f>'PROJECTED BALANCE'!$C$24:$D$24</c:f>
              <c:numCache>
                <c:formatCode>_("£"* #,##0.00_);_("£"* \(#,##0.00\);_("£"* "-"??_);_(@_)</c:formatCode>
                <c:ptCount val="2"/>
                <c:pt idx="0">
                  <c:v>72700</c:v>
                </c:pt>
                <c:pt idx="1">
                  <c:v>104382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50"/>
        <c:axId val="300301936"/>
        <c:axId val="300299584"/>
      </c:barChart>
      <c:catAx>
        <c:axId val="300301936"/>
        <c:scaling>
          <c:orientation val="minMax"/>
        </c:scaling>
        <c:delete val="0"/>
        <c:axPos val="l"/>
        <c:numFmt formatCode=";;;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299584"/>
        <c:crosses val="autoZero"/>
        <c:auto val="1"/>
        <c:lblAlgn val="ctr"/>
        <c:lblOffset val="100"/>
        <c:noMultiLvlLbl val="0"/>
      </c:catAx>
      <c:valAx>
        <c:axId val="300299584"/>
        <c:scaling>
          <c:orientation val="minMax"/>
        </c:scaling>
        <c:delete val="1"/>
        <c:axPos val="b"/>
        <c:numFmt formatCode="_(&quot;£&quot;* #,##0.00_);_(&quot;£&quot;* \(#,##0.00\);_(&quot;£&quot;* &quot;-&quot;??_);_(@_)" sourceLinked="1"/>
        <c:majorTickMark val="out"/>
        <c:minorTickMark val="none"/>
        <c:tickLblPos val="nextTo"/>
        <c:crossAx val="30030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222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kVert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dkVert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</c:dPt>
          <c:val>
            <c:numRef>
              <c:f>'PROJECTED BALANCE'!$C$31:$D$31</c:f>
              <c:numCache>
                <c:formatCode>_("£"* #,##0.00_);_("£"* \(#,##0.00\);_("£"* "-"??_);_(@_)</c:formatCode>
                <c:ptCount val="2"/>
                <c:pt idx="0">
                  <c:v>277100</c:v>
                </c:pt>
                <c:pt idx="1">
                  <c:v>281293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50"/>
        <c:axId val="300299192"/>
        <c:axId val="300303504"/>
      </c:barChart>
      <c:catAx>
        <c:axId val="300299192"/>
        <c:scaling>
          <c:orientation val="minMax"/>
        </c:scaling>
        <c:delete val="0"/>
        <c:axPos val="l"/>
        <c:numFmt formatCode=";;;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303504"/>
        <c:crosses val="autoZero"/>
        <c:auto val="1"/>
        <c:lblAlgn val="ctr"/>
        <c:lblOffset val="100"/>
        <c:noMultiLvlLbl val="0"/>
      </c:catAx>
      <c:valAx>
        <c:axId val="300303504"/>
        <c:scaling>
          <c:orientation val="minMax"/>
        </c:scaling>
        <c:delete val="1"/>
        <c:axPos val="b"/>
        <c:numFmt formatCode="_(&quot;£&quot;* #,##0.00_);_(&quot;£&quot;* \(#,##0.00\);_(&quot;£&quot;* &quot;-&quot;??_);_(@_)" sourceLinked="1"/>
        <c:majorTickMark val="out"/>
        <c:minorTickMark val="none"/>
        <c:tickLblPos val="nextTo"/>
        <c:crossAx val="300299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222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kVert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kVert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</c:dPt>
          <c:val>
            <c:numRef>
              <c:f>'PROJECTED BALANCE'!$C$44:$D$44</c:f>
              <c:numCache>
                <c:formatCode>_("£"* #,##0.00_);_("£"* \(#,##0.00\);_("£"* "-"??_);_(@_)</c:formatCode>
                <c:ptCount val="2"/>
                <c:pt idx="0">
                  <c:v>335300</c:v>
                </c:pt>
                <c:pt idx="1">
                  <c:v>335345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50"/>
        <c:axId val="300304288"/>
        <c:axId val="299720896"/>
      </c:barChart>
      <c:catAx>
        <c:axId val="300304288"/>
        <c:scaling>
          <c:orientation val="minMax"/>
        </c:scaling>
        <c:delete val="0"/>
        <c:axPos val="l"/>
        <c:numFmt formatCode=";;;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720896"/>
        <c:crosses val="autoZero"/>
        <c:auto val="1"/>
        <c:lblAlgn val="ctr"/>
        <c:lblOffset val="100"/>
        <c:noMultiLvlLbl val="0"/>
      </c:catAx>
      <c:valAx>
        <c:axId val="299720896"/>
        <c:scaling>
          <c:orientation val="minMax"/>
        </c:scaling>
        <c:delete val="1"/>
        <c:axPos val="b"/>
        <c:numFmt formatCode="_(&quot;£&quot;* #,##0.00_);_(&quot;£&quot;* \(#,##0.00\);_(&quot;£&quot;* &quot;-&quot;??_);_(@_)" sourceLinked="1"/>
        <c:majorTickMark val="out"/>
        <c:minorTickMark val="none"/>
        <c:tickLblPos val="nextTo"/>
        <c:crossAx val="30030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222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kVert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kVert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</c:dPt>
          <c:val>
            <c:numRef>
              <c:f>'PROJECTED BALANCE'!$C$51:$D$51</c:f>
              <c:numCache>
                <c:formatCode>_("£"* #,##0.00_);_("£"* \(#,##0.00\);_("£"* "-"??_);_(@_)</c:formatCode>
                <c:ptCount val="2"/>
                <c:pt idx="0">
                  <c:v>163000</c:v>
                </c:pt>
                <c:pt idx="1">
                  <c:v>158040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50"/>
        <c:axId val="299717760"/>
        <c:axId val="299716192"/>
      </c:barChart>
      <c:catAx>
        <c:axId val="299717760"/>
        <c:scaling>
          <c:orientation val="minMax"/>
        </c:scaling>
        <c:delete val="0"/>
        <c:axPos val="l"/>
        <c:numFmt formatCode=";;;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716192"/>
        <c:crosses val="autoZero"/>
        <c:auto val="1"/>
        <c:lblAlgn val="ctr"/>
        <c:lblOffset val="100"/>
        <c:noMultiLvlLbl val="0"/>
      </c:catAx>
      <c:valAx>
        <c:axId val="299716192"/>
        <c:scaling>
          <c:orientation val="minMax"/>
        </c:scaling>
        <c:delete val="1"/>
        <c:axPos val="b"/>
        <c:numFmt formatCode="_(&quot;£&quot;* #,##0.00_);_(&quot;£&quot;* \(#,##0.00\);_(&quot;£&quot;* &quot;-&quot;??_);_(@_)" sourceLinked="1"/>
        <c:majorTickMark val="out"/>
        <c:minorTickMark val="none"/>
        <c:tickLblPos val="nextTo"/>
        <c:crossAx val="29971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222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kVert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dkVert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</c:dPt>
          <c:val>
            <c:numRef>
              <c:f>'PROJECTED BALANCE'!$C$61:$D$61</c:f>
              <c:numCache>
                <c:formatCode>_("£"* #,##0.00_);_("£"* \(#,##0.00\);_("£"* "-"??_);_(@_)</c:formatCode>
                <c:ptCount val="2"/>
                <c:pt idx="0">
                  <c:v>106200</c:v>
                </c:pt>
                <c:pt idx="1">
                  <c:v>105771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50"/>
        <c:axId val="133524448"/>
        <c:axId val="133520528"/>
      </c:barChart>
      <c:catAx>
        <c:axId val="133524448"/>
        <c:scaling>
          <c:orientation val="minMax"/>
        </c:scaling>
        <c:delete val="0"/>
        <c:axPos val="l"/>
        <c:numFmt formatCode=";;;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20528"/>
        <c:crosses val="autoZero"/>
        <c:auto val="1"/>
        <c:lblAlgn val="ctr"/>
        <c:lblOffset val="100"/>
        <c:noMultiLvlLbl val="0"/>
      </c:catAx>
      <c:valAx>
        <c:axId val="133520528"/>
        <c:scaling>
          <c:orientation val="minMax"/>
        </c:scaling>
        <c:delete val="1"/>
        <c:axPos val="b"/>
        <c:numFmt formatCode="_(&quot;£&quot;* #,##0.00_);_(&quot;£&quot;* \(#,##0.00\);_(&quot;£&quot;* &quot;-&quot;??_);_(@_)" sourceLinked="1"/>
        <c:majorTickMark val="out"/>
        <c:minorTickMark val="none"/>
        <c:tickLblPos val="nextTo"/>
        <c:crossAx val="13352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222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1781175</xdr:colOff>
      <xdr:row>7</xdr:row>
      <xdr:rowOff>228599</xdr:rowOff>
    </xdr:from>
    <xdr:to>
      <xdr:col>4</xdr:col>
      <xdr:colOff>1028700</xdr:colOff>
      <xdr:row>12</xdr:row>
      <xdr:rowOff>123824</xdr:rowOff>
    </xdr:to>
    <xdr:graphicFrame macro="">
      <xdr:nvGraphicFramePr>
        <xdr:cNvPr id="14" name="Current Assets" descr="Any current, non-fixed assets, both historical and projected." title="Current Assets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1781175</xdr:colOff>
      <xdr:row>16</xdr:row>
      <xdr:rowOff>0</xdr:rowOff>
    </xdr:from>
    <xdr:to>
      <xdr:col>4</xdr:col>
      <xdr:colOff>1028700</xdr:colOff>
      <xdr:row>20</xdr:row>
      <xdr:rowOff>123825</xdr:rowOff>
    </xdr:to>
    <xdr:graphicFrame macro="">
      <xdr:nvGraphicFramePr>
        <xdr:cNvPr id="6" name="Fixed Assets" descr="Any fixed, non-moving assets, both historical and projected." title="Fixed Assets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1781175</xdr:colOff>
      <xdr:row>25</xdr:row>
      <xdr:rowOff>0</xdr:rowOff>
    </xdr:from>
    <xdr:to>
      <xdr:col>4</xdr:col>
      <xdr:colOff>1028700</xdr:colOff>
      <xdr:row>29</xdr:row>
      <xdr:rowOff>123825</xdr:rowOff>
    </xdr:to>
    <xdr:graphicFrame macro="">
      <xdr:nvGraphicFramePr>
        <xdr:cNvPr id="7" name="Other Assets" descr="Assets which may not fit into current or fixed asset tables, bot historical and projected." title="Other Assets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1781175</xdr:colOff>
      <xdr:row>36</xdr:row>
      <xdr:rowOff>0</xdr:rowOff>
    </xdr:from>
    <xdr:to>
      <xdr:col>4</xdr:col>
      <xdr:colOff>1028700</xdr:colOff>
      <xdr:row>40</xdr:row>
      <xdr:rowOff>123825</xdr:rowOff>
    </xdr:to>
    <xdr:graphicFrame macro="">
      <xdr:nvGraphicFramePr>
        <xdr:cNvPr id="8" name="Current Liabilities" descr="Any current or short-term liabilities, both historical and projected." title="Current Liabilities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1781175</xdr:colOff>
      <xdr:row>45</xdr:row>
      <xdr:rowOff>0</xdr:rowOff>
    </xdr:from>
    <xdr:to>
      <xdr:col>4</xdr:col>
      <xdr:colOff>1028700</xdr:colOff>
      <xdr:row>49</xdr:row>
      <xdr:rowOff>123825</xdr:rowOff>
    </xdr:to>
    <xdr:graphicFrame macro="">
      <xdr:nvGraphicFramePr>
        <xdr:cNvPr id="13" name="Long-Term Debt" descr="Any long-term debt, both historical and projected." title="Long-Term Debt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3</xdr:col>
      <xdr:colOff>1781175</xdr:colOff>
      <xdr:row>56</xdr:row>
      <xdr:rowOff>0</xdr:rowOff>
    </xdr:from>
    <xdr:to>
      <xdr:col>4</xdr:col>
      <xdr:colOff>1028700</xdr:colOff>
      <xdr:row>60</xdr:row>
      <xdr:rowOff>123825</xdr:rowOff>
    </xdr:to>
    <xdr:graphicFrame macro="">
      <xdr:nvGraphicFramePr>
        <xdr:cNvPr id="15" name="Owners Equity" descr="Any equity or earnings, both historical and projected." title="Owners' Equity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lbCurrentAssets" displayName="tlbCurrentAssets" ref="B9:D15" totalsRowCount="1" headerRowCellStyle="Currency" dataCellStyle="Currency" totalsRowCellStyle="Currency">
  <autoFilter ref="B9:D14">
    <filterColumn colId="0" hiddenButton="1"/>
    <filterColumn colId="1" hiddenButton="1"/>
    <filterColumn colId="2" hiddenButton="1"/>
  </autoFilter>
  <tableColumns count="3">
    <tableColumn id="1" name="CURRENT ASSETS" totalsRowLabel="TOTAL CURRENT ASSETS" totalsRowDxfId="27" dataCellStyle="Currency"/>
    <tableColumn id="2" name="Historical" totalsRowFunction="sum" dataDxfId="26" totalsRowDxfId="25" dataCellStyle="Currency"/>
    <tableColumn id="3" name="Projected" totalsRowFunction="sum" dataDxfId="24" totalsRowDxfId="23" dataCellStyle="Currency"/>
  </tableColumns>
  <tableStyleInfo name="Projected balance sheet table" showFirstColumn="0" showLastColumn="0" showRowStripes="1" showColumnStripes="0"/>
  <extLst>
    <ext xmlns:x14="http://schemas.microsoft.com/office/spreadsheetml/2009/9/main" uri="{504A1905-F514-4f6f-8877-14C23A59335A}">
      <x14:table altText="Current Assets" altTextSummary="Any current, non-fixed assets, both historical and projected."/>
    </ext>
  </extLst>
</table>
</file>

<file path=xl/tables/table2.xml><?xml version="1.0" encoding="utf-8"?>
<table xmlns="http://schemas.openxmlformats.org/spreadsheetml/2006/main" id="2" name="tblFixedAssets" displayName="tblFixedAssets" ref="B17:D24" totalsRowCount="1" headerRowCellStyle="Currency" dataCellStyle="Currency" totalsRowCellStyle="Currency">
  <autoFilter ref="B17:D23">
    <filterColumn colId="0" hiddenButton="1"/>
    <filterColumn colId="1" hiddenButton="1"/>
    <filterColumn colId="2" hiddenButton="1"/>
  </autoFilter>
  <tableColumns count="3">
    <tableColumn id="1" name="FIXED ASSETS" totalsRowLabel="TOTAL FIXED ASSETS (NET OF DEPRECIATION)" totalsRowDxfId="22" dataCellStyle="Currency"/>
    <tableColumn id="2" name="Historical" totalsRowFunction="sum" dataDxfId="21" totalsRowDxfId="20" dataCellStyle="Currency"/>
    <tableColumn id="3" name="Projected" totalsRowFunction="sum" dataDxfId="19" totalsRowDxfId="18" dataCellStyle="Currency"/>
  </tableColumns>
  <tableStyleInfo name="Projected balance sheet table" showFirstColumn="0" showLastColumn="0" showRowStripes="1" showColumnStripes="0"/>
  <extLst>
    <ext xmlns:x14="http://schemas.microsoft.com/office/spreadsheetml/2009/9/main" uri="{504A1905-F514-4f6f-8877-14C23A59335A}">
      <x14:table altText="Fixed Assets" altTextSummary="Any fixed, non-moving assets, both historical and projected."/>
    </ext>
  </extLst>
</table>
</file>

<file path=xl/tables/table3.xml><?xml version="1.0" encoding="utf-8"?>
<table xmlns="http://schemas.openxmlformats.org/spreadsheetml/2006/main" id="3" name="tblOtherAssets" displayName="tblOtherAssets" ref="B26:D31" totalsRowCount="1" headerRowCellStyle="Currency" dataCellStyle="Currency" totalsRowCellStyle="Currency">
  <autoFilter ref="B26:D30">
    <filterColumn colId="0" hiddenButton="1"/>
    <filterColumn colId="1" hiddenButton="1"/>
    <filterColumn colId="2" hiddenButton="1"/>
  </autoFilter>
  <tableColumns count="3">
    <tableColumn id="1" name="OTHER ASSETS" totalsRowLabel="TOTAL OTHER ASSETS" totalsRowDxfId="17" dataCellStyle="Currency"/>
    <tableColumn id="2" name="Historical" totalsRowFunction="sum" dataDxfId="16" totalsRowDxfId="15" dataCellStyle="Currency"/>
    <tableColumn id="3" name="Projected" totalsRowFunction="sum" dataDxfId="14" totalsRowDxfId="13" dataCellStyle="Currency"/>
  </tableColumns>
  <tableStyleInfo name="Projected balance sheet table" showFirstColumn="0" showLastColumn="0" showRowStripes="1" showColumnStripes="0"/>
  <extLst>
    <ext xmlns:x14="http://schemas.microsoft.com/office/spreadsheetml/2009/9/main" uri="{504A1905-F514-4f6f-8877-14C23A59335A}">
      <x14:table altText="Other Assets" altTextSummary="Assets which may not fit into current or fixed asset tables, bot historical and projected."/>
    </ext>
  </extLst>
</table>
</file>

<file path=xl/tables/table4.xml><?xml version="1.0" encoding="utf-8"?>
<table xmlns="http://schemas.openxmlformats.org/spreadsheetml/2006/main" id="4" name="tblCurrentLiabilities" displayName="tblCurrentLiabilities" ref="B37:D44" totalsRowCount="1" headerRowCellStyle="Currency" dataCellStyle="Currency" totalsRowCellStyle="Currency">
  <autoFilter ref="B37:D43">
    <filterColumn colId="0" hiddenButton="1"/>
    <filterColumn colId="1" hiddenButton="1"/>
    <filterColumn colId="2" hiddenButton="1"/>
  </autoFilter>
  <tableColumns count="3">
    <tableColumn id="1" name="CURRENT LIABILITIES" totalsRowLabel="TOTAL CURRENT LIABILITIES" totalsRowDxfId="12" dataCellStyle="Currency"/>
    <tableColumn id="2" name="Historical" totalsRowFunction="sum" totalsRowDxfId="11" dataCellStyle="Currency"/>
    <tableColumn id="3" name="Projected" totalsRowFunction="sum" totalsRowDxfId="10" dataCellStyle="Currency"/>
  </tableColumns>
  <tableStyleInfo name="Projected balance sheet table" showFirstColumn="0" showLastColumn="0" showRowStripes="1" showColumnStripes="0"/>
  <extLst>
    <ext xmlns:x14="http://schemas.microsoft.com/office/spreadsheetml/2009/9/main" uri="{504A1905-F514-4f6f-8877-14C23A59335A}">
      <x14:table altText="Current Liabilities" altTextSummary="Any current or short-term liabilities, both historical and projected."/>
    </ext>
  </extLst>
</table>
</file>

<file path=xl/tables/table5.xml><?xml version="1.0" encoding="utf-8"?>
<table xmlns="http://schemas.openxmlformats.org/spreadsheetml/2006/main" id="5" name="tblLongTermDebt" displayName="tblLongTermDebt" ref="B46:D51" totalsRowCount="1" headerRowCellStyle="Currency" dataCellStyle="Currency" totalsRowCellStyle="Currency">
  <autoFilter ref="B46:D50">
    <filterColumn colId="0" hiddenButton="1"/>
    <filterColumn colId="1" hiddenButton="1"/>
    <filterColumn colId="2" hiddenButton="1"/>
  </autoFilter>
  <tableColumns count="3">
    <tableColumn id="1" name="LONG-TERM DEBT" totalsRowLabel="TOTAL LONG-TERM DEBT" totalsRowDxfId="9" dataCellStyle="Currency"/>
    <tableColumn id="2" name="Historical" totalsRowFunction="sum" dataDxfId="8" totalsRowDxfId="7" dataCellStyle="Currency"/>
    <tableColumn id="3" name="Projected" totalsRowFunction="sum" dataDxfId="6" totalsRowDxfId="5" dataCellStyle="Currency"/>
  </tableColumns>
  <tableStyleInfo name="Projected balance sheet table" showFirstColumn="0" showLastColumn="0" showRowStripes="1" showColumnStripes="0"/>
  <extLst>
    <ext xmlns:x14="http://schemas.microsoft.com/office/spreadsheetml/2009/9/main" uri="{504A1905-F514-4f6f-8877-14C23A59335A}">
      <x14:table altText="Long-Term Debt" altTextSummary="Any long-term debt, both historical and projected."/>
    </ext>
  </extLst>
</table>
</file>

<file path=xl/tables/table6.xml><?xml version="1.0" encoding="utf-8"?>
<table xmlns="http://schemas.openxmlformats.org/spreadsheetml/2006/main" id="6" name="tblOwnersEquity" displayName="tblOwnersEquity" ref="B57:D61" totalsRowCount="1" headerRowCellStyle="Currency" dataCellStyle="Currency" totalsRowCellStyle="Currency">
  <autoFilter ref="B57:D60">
    <filterColumn colId="0" hiddenButton="1"/>
    <filterColumn colId="1" hiddenButton="1"/>
    <filterColumn colId="2" hiddenButton="1"/>
  </autoFilter>
  <tableColumns count="3">
    <tableColumn id="1" name="OWNERS' EQUITY" totalsRowLabel="TOTAL OWNERS' EQUITY" totalsRowDxfId="4" dataCellStyle="Currency"/>
    <tableColumn id="2" name="Historical" totalsRowFunction="sum" dataDxfId="3" totalsRowDxfId="2" dataCellStyle="Currency"/>
    <tableColumn id="3" name="Projected" totalsRowFunction="sum" dataDxfId="1" totalsRowDxfId="0" dataCellStyle="Currency"/>
  </tableColumns>
  <tableStyleInfo name="Projected balance sheet table" showFirstColumn="0" showLastColumn="0" showRowStripes="1" showColumnStripes="0"/>
  <extLst>
    <ext xmlns:x14="http://schemas.microsoft.com/office/spreadsheetml/2009/9/main" uri="{504A1905-F514-4f6f-8877-14C23A59335A}">
      <x14:table altText="Owners' Equity" altTextSummary="Any equity or earnings, both historical and projected."/>
    </ext>
  </extLst>
</table>
</file>

<file path=xl/theme/theme1.xml><?xml version="1.0" encoding="utf-8"?>
<a:theme xmlns:a="http://schemas.openxmlformats.org/drawingml/2006/main" name="Office Theme">
  <a:themeElements>
    <a:clrScheme name="Projected balance sheet">
      <a:dk1>
        <a:srgbClr val="000000"/>
      </a:dk1>
      <a:lt1>
        <a:srgbClr val="FFFFFF"/>
      </a:lt1>
      <a:dk2>
        <a:srgbClr val="01242F"/>
      </a:dk2>
      <a:lt2>
        <a:srgbClr val="EFEFEF"/>
      </a:lt2>
      <a:accent1>
        <a:srgbClr val="009B7A"/>
      </a:accent1>
      <a:accent2>
        <a:srgbClr val="80AF17"/>
      </a:accent2>
      <a:accent3>
        <a:srgbClr val="D95226"/>
      </a:accent3>
      <a:accent4>
        <a:srgbClr val="DDB300"/>
      </a:accent4>
      <a:accent5>
        <a:srgbClr val="068FBD"/>
      </a:accent5>
      <a:accent6>
        <a:srgbClr val="9F218B"/>
      </a:accent6>
      <a:hlink>
        <a:srgbClr val="068FBD"/>
      </a:hlink>
      <a:folHlink>
        <a:srgbClr val="9F218B"/>
      </a:folHlink>
    </a:clrScheme>
    <a:fontScheme name="Projected balance sheet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image" Target="../media/image1.png"/><Relationship Id="rId7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/>
    <pageSetUpPr autoPageBreaks="0" fitToPage="1"/>
  </sheetPr>
  <dimension ref="B2:E63"/>
  <sheetViews>
    <sheetView showGridLines="0" tabSelected="1" topLeftCell="A58" workbookViewId="0">
      <selection activeCell="D63" sqref="C63:D63"/>
    </sheetView>
  </sheetViews>
  <sheetFormatPr defaultRowHeight="18" customHeight="1" x14ac:dyDescent="0.25"/>
  <cols>
    <col min="1" max="1" width="1.625" style="4" customWidth="1"/>
    <col min="2" max="2" width="47.875" style="4" customWidth="1"/>
    <col min="3" max="4" width="24.25" style="3" customWidth="1"/>
    <col min="5" max="5" width="14.375" style="4" customWidth="1"/>
    <col min="6" max="16384" width="9" style="4"/>
  </cols>
  <sheetData>
    <row r="2" spans="2:5" ht="47.25" customHeight="1" x14ac:dyDescent="0.25">
      <c r="B2" s="1" t="s">
        <v>32</v>
      </c>
      <c r="C2" s="2"/>
    </row>
    <row r="3" spans="2:5" ht="47.25" customHeight="1" thickBot="1" x14ac:dyDescent="0.9">
      <c r="B3" s="5" t="s">
        <v>33</v>
      </c>
      <c r="C3" s="6"/>
      <c r="D3" s="6"/>
      <c r="E3" s="7"/>
    </row>
    <row r="4" spans="2:5" ht="18" customHeight="1" thickTop="1" x14ac:dyDescent="0.25">
      <c r="B4" s="8" t="s">
        <v>34</v>
      </c>
      <c r="C4" s="9"/>
      <c r="D4" s="9"/>
    </row>
    <row r="5" spans="2:5" ht="13.5" x14ac:dyDescent="0.25"/>
    <row r="6" spans="2:5" ht="27" x14ac:dyDescent="0.25">
      <c r="B6" s="10"/>
      <c r="C6" s="11"/>
      <c r="D6" s="11"/>
    </row>
    <row r="7" spans="2:5" ht="27.75" thickBot="1" x14ac:dyDescent="0.3">
      <c r="B7" s="12" t="s">
        <v>2</v>
      </c>
      <c r="C7" s="12"/>
      <c r="D7" s="12"/>
      <c r="E7" s="13"/>
    </row>
    <row r="8" spans="2:5" ht="18" customHeight="1" thickTop="1" x14ac:dyDescent="0.25"/>
    <row r="9" spans="2:5" ht="13.5" x14ac:dyDescent="0.25">
      <c r="B9" s="10" t="s">
        <v>43</v>
      </c>
      <c r="C9" s="14" t="s">
        <v>0</v>
      </c>
      <c r="D9" s="15" t="s">
        <v>1</v>
      </c>
    </row>
    <row r="10" spans="2:5" ht="13.5" x14ac:dyDescent="0.25">
      <c r="B10" s="10" t="s">
        <v>3</v>
      </c>
      <c r="C10" s="16">
        <v>125000</v>
      </c>
      <c r="D10" s="16">
        <v>150000</v>
      </c>
    </row>
    <row r="11" spans="2:5" ht="13.5" x14ac:dyDescent="0.25">
      <c r="B11" s="10" t="s">
        <v>4</v>
      </c>
      <c r="C11" s="16">
        <v>200000</v>
      </c>
      <c r="D11" s="16">
        <v>225000</v>
      </c>
    </row>
    <row r="12" spans="2:5" ht="13.5" x14ac:dyDescent="0.25">
      <c r="B12" s="10" t="s">
        <v>5</v>
      </c>
      <c r="C12" s="16">
        <v>55000</v>
      </c>
      <c r="D12" s="16">
        <v>50000</v>
      </c>
    </row>
    <row r="13" spans="2:5" ht="13.5" x14ac:dyDescent="0.25">
      <c r="B13" s="10" t="s">
        <v>6</v>
      </c>
      <c r="C13" s="16">
        <v>75000</v>
      </c>
      <c r="D13" s="16">
        <v>85000</v>
      </c>
    </row>
    <row r="14" spans="2:5" ht="13.5" x14ac:dyDescent="0.25">
      <c r="B14" s="10" t="s">
        <v>7</v>
      </c>
      <c r="C14" s="16">
        <v>15000</v>
      </c>
      <c r="D14" s="16">
        <v>25000</v>
      </c>
    </row>
    <row r="15" spans="2:5" ht="13.5" x14ac:dyDescent="0.25">
      <c r="B15" s="10" t="s">
        <v>35</v>
      </c>
      <c r="C15" s="14">
        <f>SUBTOTAL(109,tlbCurrentAssets[Historical])</f>
        <v>470000</v>
      </c>
      <c r="D15" s="15">
        <f>SUBTOTAL(109,tlbCurrentAssets[Projected])</f>
        <v>535000</v>
      </c>
    </row>
    <row r="16" spans="2:5" ht="18" customHeight="1" x14ac:dyDescent="0.25">
      <c r="B16" s="24"/>
      <c r="C16" s="24"/>
      <c r="D16" s="24"/>
    </row>
    <row r="17" spans="2:4" ht="13.5" x14ac:dyDescent="0.25">
      <c r="B17" s="10" t="s">
        <v>42</v>
      </c>
      <c r="C17" s="14" t="s">
        <v>0</v>
      </c>
      <c r="D17" s="15" t="s">
        <v>1</v>
      </c>
    </row>
    <row r="18" spans="2:4" ht="13.5" x14ac:dyDescent="0.25">
      <c r="B18" s="10" t="s">
        <v>8</v>
      </c>
      <c r="C18" s="16">
        <v>29000</v>
      </c>
      <c r="D18" s="16">
        <v>33729</v>
      </c>
    </row>
    <row r="19" spans="2:4" ht="13.5" x14ac:dyDescent="0.25">
      <c r="B19" s="10" t="s">
        <v>9</v>
      </c>
      <c r="C19" s="16">
        <v>18800</v>
      </c>
      <c r="D19" s="16">
        <v>24627</v>
      </c>
    </row>
    <row r="20" spans="2:4" ht="13.5" x14ac:dyDescent="0.25">
      <c r="B20" s="10" t="s">
        <v>10</v>
      </c>
      <c r="C20" s="16">
        <v>25600</v>
      </c>
      <c r="D20" s="16">
        <v>27840</v>
      </c>
    </row>
    <row r="21" spans="2:4" ht="13.5" x14ac:dyDescent="0.25">
      <c r="B21" s="10" t="s">
        <v>11</v>
      </c>
      <c r="C21" s="16">
        <v>68800</v>
      </c>
      <c r="D21" s="16">
        <v>70611</v>
      </c>
    </row>
    <row r="22" spans="2:4" ht="13.5" x14ac:dyDescent="0.25">
      <c r="B22" s="10" t="s">
        <v>12</v>
      </c>
      <c r="C22" s="16">
        <v>21800</v>
      </c>
      <c r="D22" s="16">
        <v>31517</v>
      </c>
    </row>
    <row r="23" spans="2:4" ht="13.5" x14ac:dyDescent="0.25">
      <c r="B23" s="10" t="s">
        <v>13</v>
      </c>
      <c r="C23" s="16">
        <v>-91300</v>
      </c>
      <c r="D23" s="16">
        <v>-83942</v>
      </c>
    </row>
    <row r="24" spans="2:4" ht="13.5" x14ac:dyDescent="0.25">
      <c r="B24" s="10" t="s">
        <v>36</v>
      </c>
      <c r="C24" s="14">
        <f>SUBTOTAL(109,tblFixedAssets[Historical])</f>
        <v>72700</v>
      </c>
      <c r="D24" s="15">
        <f>SUBTOTAL(109,tblFixedAssets[Projected])</f>
        <v>104382</v>
      </c>
    </row>
    <row r="25" spans="2:4" ht="18" customHeight="1" x14ac:dyDescent="0.25">
      <c r="B25" s="24"/>
      <c r="C25" s="24"/>
      <c r="D25" s="24"/>
    </row>
    <row r="26" spans="2:4" ht="13.5" x14ac:dyDescent="0.25">
      <c r="B26" s="10" t="s">
        <v>41</v>
      </c>
      <c r="C26" s="14" t="s">
        <v>0</v>
      </c>
      <c r="D26" s="15" t="s">
        <v>1</v>
      </c>
    </row>
    <row r="27" spans="2:4" ht="13.5" x14ac:dyDescent="0.25">
      <c r="B27" s="10" t="s">
        <v>14</v>
      </c>
      <c r="C27" s="16">
        <v>95700</v>
      </c>
      <c r="D27" s="16">
        <v>101997</v>
      </c>
    </row>
    <row r="28" spans="2:4" ht="13.5" x14ac:dyDescent="0.25">
      <c r="B28" s="10" t="s">
        <v>15</v>
      </c>
      <c r="C28" s="16">
        <v>43600</v>
      </c>
      <c r="D28" s="16">
        <v>35652</v>
      </c>
    </row>
    <row r="29" spans="2:4" ht="13.5" x14ac:dyDescent="0.25">
      <c r="B29" s="10" t="s">
        <v>16</v>
      </c>
      <c r="C29" s="16">
        <v>68400</v>
      </c>
      <c r="D29" s="16">
        <v>78136</v>
      </c>
    </row>
    <row r="30" spans="2:4" ht="13.5" x14ac:dyDescent="0.25">
      <c r="B30" s="10" t="s">
        <v>17</v>
      </c>
      <c r="C30" s="16">
        <v>69400</v>
      </c>
      <c r="D30" s="16">
        <v>65508</v>
      </c>
    </row>
    <row r="31" spans="2:4" ht="13.5" x14ac:dyDescent="0.25">
      <c r="B31" s="10" t="s">
        <v>37</v>
      </c>
      <c r="C31" s="14">
        <f>SUBTOTAL(109,tblOtherAssets[Historical])</f>
        <v>277100</v>
      </c>
      <c r="D31" s="15">
        <f>SUBTOTAL(109,tblOtherAssets[Projected])</f>
        <v>281293</v>
      </c>
    </row>
    <row r="32" spans="2:4" ht="18" customHeight="1" x14ac:dyDescent="0.25">
      <c r="B32" s="24"/>
      <c r="C32" s="24"/>
      <c r="D32" s="24"/>
    </row>
    <row r="33" spans="2:4" ht="20.25" thickBot="1" x14ac:dyDescent="0.3">
      <c r="B33" s="17" t="s">
        <v>38</v>
      </c>
      <c r="C33" s="18">
        <f>tlbCurrentAssets[[#Totals],[Historical]]+tblFixedAssets[[#Totals],[Historical]]+tblOtherAssets[[#Totals],[Historical]]</f>
        <v>819800</v>
      </c>
      <c r="D33" s="18">
        <f>tlbCurrentAssets[[#Totals],[Projected]]+tblFixedAssets[[#Totals],[Projected]]+tblOtherAssets[[#Totals],[Projected]]</f>
        <v>920675</v>
      </c>
    </row>
    <row r="34" spans="2:4" ht="14.25" thickTop="1" x14ac:dyDescent="0.25">
      <c r="B34" s="10"/>
      <c r="C34" s="16"/>
      <c r="D34" s="16"/>
    </row>
    <row r="35" spans="2:4" ht="27.75" thickBot="1" x14ac:dyDescent="0.3">
      <c r="B35" s="19" t="s">
        <v>18</v>
      </c>
      <c r="C35" s="19"/>
      <c r="D35" s="19"/>
    </row>
    <row r="36" spans="2:4" ht="18" customHeight="1" thickTop="1" x14ac:dyDescent="0.25">
      <c r="C36" s="4"/>
      <c r="D36" s="4"/>
    </row>
    <row r="37" spans="2:4" ht="13.5" x14ac:dyDescent="0.25">
      <c r="B37" s="10" t="s">
        <v>40</v>
      </c>
      <c r="C37" s="14" t="s">
        <v>0</v>
      </c>
      <c r="D37" s="15" t="s">
        <v>1</v>
      </c>
    </row>
    <row r="38" spans="2:4" ht="13.5" x14ac:dyDescent="0.25">
      <c r="B38" s="10" t="s">
        <v>19</v>
      </c>
      <c r="C38" s="16">
        <v>63400</v>
      </c>
      <c r="D38" s="16">
        <v>61269</v>
      </c>
    </row>
    <row r="39" spans="2:4" ht="13.5" x14ac:dyDescent="0.25">
      <c r="B39" s="10" t="s">
        <v>20</v>
      </c>
      <c r="C39" s="16">
        <v>67300</v>
      </c>
      <c r="D39" s="16">
        <v>60989</v>
      </c>
    </row>
    <row r="40" spans="2:4" ht="13.5" x14ac:dyDescent="0.25">
      <c r="B40" s="10" t="s">
        <v>21</v>
      </c>
      <c r="C40" s="16">
        <v>52300</v>
      </c>
      <c r="D40" s="16">
        <v>57713</v>
      </c>
    </row>
    <row r="41" spans="2:4" ht="13.5" x14ac:dyDescent="0.25">
      <c r="B41" s="10" t="s">
        <v>22</v>
      </c>
      <c r="C41" s="16">
        <v>61200</v>
      </c>
      <c r="D41" s="16">
        <v>57877</v>
      </c>
    </row>
    <row r="42" spans="2:4" ht="13.5" x14ac:dyDescent="0.25">
      <c r="B42" s="10" t="s">
        <v>23</v>
      </c>
      <c r="C42" s="16">
        <v>10600</v>
      </c>
      <c r="D42" s="16">
        <v>13509</v>
      </c>
    </row>
    <row r="43" spans="2:4" ht="13.5" x14ac:dyDescent="0.25">
      <c r="B43" s="10" t="s">
        <v>24</v>
      </c>
      <c r="C43" s="16">
        <v>80500</v>
      </c>
      <c r="D43" s="16">
        <v>83988</v>
      </c>
    </row>
    <row r="44" spans="2:4" ht="13.5" x14ac:dyDescent="0.25">
      <c r="B44" s="10" t="s">
        <v>39</v>
      </c>
      <c r="C44" s="14">
        <f>SUBTOTAL(109,tblCurrentLiabilities[Historical])</f>
        <v>335300</v>
      </c>
      <c r="D44" s="15">
        <f>SUBTOTAL(109,tblCurrentLiabilities[Projected])</f>
        <v>335345</v>
      </c>
    </row>
    <row r="45" spans="2:4" ht="18" customHeight="1" x14ac:dyDescent="0.25">
      <c r="B45" s="24"/>
      <c r="C45" s="24"/>
      <c r="D45" s="24"/>
    </row>
    <row r="46" spans="2:4" ht="13.5" x14ac:dyDescent="0.25">
      <c r="B46" s="10" t="s">
        <v>44</v>
      </c>
      <c r="C46" s="14" t="s">
        <v>0</v>
      </c>
      <c r="D46" s="15" t="s">
        <v>1</v>
      </c>
    </row>
    <row r="47" spans="2:4" ht="13.5" x14ac:dyDescent="0.25">
      <c r="B47" s="10" t="s">
        <v>25</v>
      </c>
      <c r="C47" s="16">
        <v>29900</v>
      </c>
      <c r="D47" s="16">
        <v>36489</v>
      </c>
    </row>
    <row r="48" spans="2:4" ht="13.5" x14ac:dyDescent="0.25">
      <c r="B48" s="10" t="s">
        <v>26</v>
      </c>
      <c r="C48" s="16">
        <v>71900</v>
      </c>
      <c r="D48" s="16">
        <v>63899</v>
      </c>
    </row>
    <row r="49" spans="2:4" ht="13.5" x14ac:dyDescent="0.25">
      <c r="B49" s="10" t="s">
        <v>27</v>
      </c>
      <c r="C49" s="16">
        <v>-29300</v>
      </c>
      <c r="D49" s="16">
        <v>-34576</v>
      </c>
    </row>
    <row r="50" spans="2:4" ht="13.5" x14ac:dyDescent="0.25">
      <c r="B50" s="10" t="s">
        <v>28</v>
      </c>
      <c r="C50" s="16">
        <v>90500</v>
      </c>
      <c r="D50" s="16">
        <v>92228</v>
      </c>
    </row>
    <row r="51" spans="2:4" ht="13.5" x14ac:dyDescent="0.25">
      <c r="B51" s="10" t="s">
        <v>45</v>
      </c>
      <c r="C51" s="14">
        <f>SUBTOTAL(109,tblLongTermDebt[Historical])</f>
        <v>163000</v>
      </c>
      <c r="D51" s="15">
        <f>SUBTOTAL(109,tblLongTermDebt[Projected])</f>
        <v>158040</v>
      </c>
    </row>
    <row r="52" spans="2:4" ht="18" customHeight="1" x14ac:dyDescent="0.25">
      <c r="B52" s="24"/>
      <c r="C52" s="24"/>
      <c r="D52" s="24"/>
    </row>
    <row r="53" spans="2:4" ht="20.25" thickBot="1" x14ac:dyDescent="0.3">
      <c r="B53" s="20" t="s">
        <v>46</v>
      </c>
      <c r="C53" s="20">
        <f>tblCurrentLiabilities[[#Totals],[Historical]]+tblLongTermDebt[[#Totals],[Historical]]</f>
        <v>498300</v>
      </c>
      <c r="D53" s="20">
        <f>tblCurrentLiabilities[[#Totals],[Historical]]+tblLongTermDebt[[#Totals],[Historical]]</f>
        <v>498300</v>
      </c>
    </row>
    <row r="54" spans="2:4" ht="18" customHeight="1" thickTop="1" x14ac:dyDescent="0.25">
      <c r="B54" s="21"/>
    </row>
    <row r="55" spans="2:4" ht="27.75" thickBot="1" x14ac:dyDescent="0.3">
      <c r="B55" s="22" t="s">
        <v>50</v>
      </c>
      <c r="C55" s="22"/>
      <c r="D55" s="22"/>
    </row>
    <row r="56" spans="2:4" ht="18" customHeight="1" thickTop="1" x14ac:dyDescent="0.25">
      <c r="C56" s="4"/>
      <c r="D56" s="4"/>
    </row>
    <row r="57" spans="2:4" ht="13.5" x14ac:dyDescent="0.25">
      <c r="B57" s="10" t="s">
        <v>47</v>
      </c>
      <c r="C57" s="14" t="s">
        <v>0</v>
      </c>
      <c r="D57" s="15" t="s">
        <v>1</v>
      </c>
    </row>
    <row r="58" spans="2:4" ht="13.5" x14ac:dyDescent="0.25">
      <c r="B58" s="10" t="s">
        <v>29</v>
      </c>
      <c r="C58" s="16">
        <v>63000</v>
      </c>
      <c r="D58" s="16">
        <v>59666</v>
      </c>
    </row>
    <row r="59" spans="2:4" ht="13.5" x14ac:dyDescent="0.25">
      <c r="B59" s="10" t="s">
        <v>30</v>
      </c>
      <c r="C59" s="16">
        <v>26500</v>
      </c>
      <c r="D59" s="16">
        <v>35963</v>
      </c>
    </row>
    <row r="60" spans="2:4" ht="13.5" x14ac:dyDescent="0.25">
      <c r="B60" s="10" t="s">
        <v>31</v>
      </c>
      <c r="C60" s="16">
        <v>16700</v>
      </c>
      <c r="D60" s="16">
        <v>10142</v>
      </c>
    </row>
    <row r="61" spans="2:4" ht="13.5" x14ac:dyDescent="0.25">
      <c r="B61" s="10" t="s">
        <v>48</v>
      </c>
      <c r="C61" s="14">
        <f>SUBTOTAL(109,tblOwnersEquity[Historical])</f>
        <v>106200</v>
      </c>
      <c r="D61" s="15">
        <f>SUBTOTAL(109,tblOwnersEquity[Projected])</f>
        <v>105771</v>
      </c>
    </row>
    <row r="62" spans="2:4" ht="18" customHeight="1" x14ac:dyDescent="0.25">
      <c r="B62" s="24"/>
      <c r="C62" s="24"/>
      <c r="D62" s="24"/>
    </row>
    <row r="63" spans="2:4" ht="19.5" x14ac:dyDescent="0.25">
      <c r="B63" s="23" t="s">
        <v>49</v>
      </c>
      <c r="C63" s="23">
        <f>tblOwnersEquity[[#Totals],[Historical]]+TotalLiabilitiesHistorical</f>
        <v>604500</v>
      </c>
      <c r="D63" s="23">
        <f>tblOwnersEquity[[#Totals],[Projected]]+TotalLiabilitiesProjected</f>
        <v>604071</v>
      </c>
    </row>
  </sheetData>
  <mergeCells count="6">
    <mergeCell ref="B62:D62"/>
    <mergeCell ref="B16:D16"/>
    <mergeCell ref="B25:D25"/>
    <mergeCell ref="B32:D32"/>
    <mergeCell ref="B45:D45"/>
    <mergeCell ref="B52:D52"/>
  </mergeCells>
  <printOptions horizontalCentered="1"/>
  <pageMargins left="0.45" right="0.45" top="0.5" bottom="0.5" header="0.3" footer="0.3"/>
  <pageSetup scale="69" orientation="portrait" horizontalDpi="1200" r:id="rId1"/>
  <headerFooter differentFirst="1">
    <oddFooter>Page &amp;P of &amp;N</oddFooter>
  </headerFooter>
  <drawing r:id="rId2"/>
  <picture r:id="rId3"/>
  <tableParts count="6"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97AAF00-2BAB-477F-A27F-E0B057F096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PROJECTED BALANCE</vt:lpstr>
      <vt:lpstr>TotalAssetsHistorical</vt:lpstr>
      <vt:lpstr>TotalAssetsProjected</vt:lpstr>
      <vt:lpstr>TotalHistorical</vt:lpstr>
      <vt:lpstr>TotalLiabilitiesHistorical</vt:lpstr>
      <vt:lpstr>TotalLiabilitiesProjected</vt:lpstr>
      <vt:lpstr>TotalProjected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JJ</dc:creator>
  <cp:keywords/>
  <cp:lastModifiedBy>Gareth Jones</cp:lastModifiedBy>
  <dcterms:created xsi:type="dcterms:W3CDTF">2015-06-26T14:36:28Z</dcterms:created>
  <dcterms:modified xsi:type="dcterms:W3CDTF">2015-07-10T12:14:15Z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TC038444469991</vt:lpwstr>
  </property>
</Properties>
</file>