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one_000\Desktop\blog files\"/>
    </mc:Choice>
  </mc:AlternateContent>
  <bookViews>
    <workbookView xWindow="0" yWindow="0" windowWidth="20490" windowHeight="7755"/>
  </bookViews>
  <sheets>
    <sheet name="PERSONAL MONTHLY 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6" i="1"/>
  <c r="J61" i="1"/>
  <c r="J59" i="1"/>
  <c r="J4" i="1" s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37" i="1"/>
  <c r="J25" i="1"/>
  <c r="J26" i="1"/>
  <c r="J27" i="1"/>
  <c r="J28" i="1"/>
  <c r="J29" i="1"/>
  <c r="J30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J38" i="1" l="1"/>
  <c r="J31" i="1"/>
  <c r="J6" i="1"/>
  <c r="J8" i="1" s="1"/>
  <c r="E46" i="1"/>
  <c r="E23" i="1"/>
  <c r="E64" i="1"/>
  <c r="J44" i="1"/>
  <c r="J63" i="1"/>
  <c r="E40" i="1"/>
  <c r="E54" i="1"/>
  <c r="J50" i="1"/>
  <c r="J57" i="1"/>
  <c r="E33" i="1"/>
  <c r="J22" i="1"/>
</calcChain>
</file>

<file path=xl/sharedStrings.xml><?xml version="1.0" encoding="utf-8"?>
<sst xmlns="http://schemas.openxmlformats.org/spreadsheetml/2006/main" count="140" uniqueCount="78">
  <si>
    <t>PROJECTED MONTHLY INCOME</t>
  </si>
  <si>
    <t>Income 1</t>
  </si>
  <si>
    <t>Extra income</t>
  </si>
  <si>
    <t>Total monthly income</t>
  </si>
  <si>
    <t>ACTUAL MONTHLY INCOME</t>
  </si>
  <si>
    <t>HOUSING</t>
  </si>
  <si>
    <t>Projected Cost</t>
  </si>
  <si>
    <t>Actual Cost</t>
  </si>
  <si>
    <t>Difference</t>
  </si>
  <si>
    <t>ENTERTAINMENT</t>
  </si>
  <si>
    <t>Mortgage or rent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</si>
  <si>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</si>
  <si>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</si>
  <si>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</si>
  <si>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</si>
  <si>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</si>
  <si>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</si>
  <si>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</si>
  <si>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</si>
  <si>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</si>
  <si>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</si>
  <si>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</si>
  <si>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</si>
  <si>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</si>
  <si>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</si>
  <si>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</si>
  <si>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</si>
  <si>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</si>
  <si>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</si>
  <si>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</si>
  <si>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</si>
  <si>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</si>
  <si>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</si>
  <si>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</si>
  <si>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</si>
  <si>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</si>
  <si>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INSURANCE</t>
  </si>
  <si>
    <t>Home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</si>
  <si>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</si>
  <si>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</si>
  <si>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</si>
  <si>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</si>
  <si>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</si>
  <si>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</si>
  <si>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</si>
  <si>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</si>
  <si>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</si>
  <si>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</si>
  <si>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</si>
  <si>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</si>
  <si>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</si>
  <si>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</si>
  <si>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</si>
  <si>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</si>
  <si>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</si>
  <si>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</si>
  <si>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Payments on lien or judgment</t>
  </si>
  <si>
    <t>PERSONAL CARE</t>
  </si>
  <si>
    <t>Hair/nails</t>
  </si>
  <si>
    <t>Clothing</t>
  </si>
  <si>
    <t>TOTAL PROJECTED COST</t>
  </si>
  <si>
    <t>Dry cleaning</t>
  </si>
  <si>
    <t>Health club</t>
  </si>
  <si>
    <t>TOTAL ACTUAL COST</t>
  </si>
  <si>
    <t>TOTAL DIFFERENCE</t>
  </si>
  <si>
    <t>Subtotal</t>
  </si>
  <si>
    <t>PERSONAL MONTHLY BUDGET</t>
  </si>
  <si>
    <t>PROJECTED BALANCE 
(Projected income minus expenses)</t>
  </si>
  <si>
    <t>ACTUAL BALANCE 
(Actual income minus expenses)</t>
  </si>
  <si>
    <t>DIFFERENCE 
(Actual minus projected)</t>
  </si>
  <si>
    <t>Solicitor</t>
  </si>
  <si>
    <t>CSA</t>
  </si>
  <si>
    <t>ONLINE RENTAL e.g. Netflix/Apple</t>
  </si>
  <si>
    <t xml:space="preserve">Live </t>
  </si>
  <si>
    <t>Council</t>
  </si>
  <si>
    <t>Business</t>
  </si>
  <si>
    <t>Vehicle</t>
  </si>
  <si>
    <t>Organisation dues or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</si>
</sst>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6" x14ac:knownFonts="1">
    <font>
      <sz val="10"/>
      <color theme="1" tint="0.2499465926084170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0"/>
      <color theme="1" tint="0.2499465926084170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44" fontId="1" fillId="0" borderId="0" xfId="4" applyFont="1"/>
    <xf numFmtId="44" fontId="4" fillId="0" borderId="7" xfId="4" applyFont="1" applyBorder="1"/>
    <xf numFmtId="44" fontId="2" fillId="0" borderId="2" xfId="4" applyFont="1" applyFill="1" applyBorder="1"/>
    <xf numFmtId="44" fontId="0" fillId="0" borderId="0" xfId="4" applyFont="1"/>
    <xf numFmtId="44" fontId="2" fillId="0" borderId="3" xfId="4" applyFont="1" applyFill="1" applyBorder="1"/>
    <xf numFmtId="44" fontId="3" fillId="2" borderId="4" xfId="4" applyFont="1" applyFill="1" applyBorder="1"/>
    <xf numFmtId="44" fontId="2" fillId="0" borderId="0" xfId="4" applyFont="1"/>
    <xf numFmtId="44" fontId="0" fillId="0" borderId="0" xfId="4" applyFont="1" applyFill="1" applyBorder="1"/>
    <xf numFmtId="44" fontId="2" fillId="0" borderId="5" xfId="4" applyFont="1" applyBorder="1" applyAlignment="1">
      <alignment vertical="center"/>
    </xf>
    <xf numFmtId="44" fontId="2" fillId="0" borderId="6" xfId="4" applyFont="1" applyBorder="1" applyAlignment="1">
      <alignment vertical="center"/>
    </xf>
    <xf numFmtId="44" fontId="2" fillId="0" borderId="2" xfId="4" applyFont="1" applyBorder="1" applyAlignment="1">
      <alignment vertical="center" wrapText="1"/>
    </xf>
    <xf numFmtId="44" fontId="2" fillId="0" borderId="3" xfId="4" applyFont="1" applyBorder="1" applyAlignment="1">
      <alignment vertical="center" wrapText="1"/>
    </xf>
    <xf numFmtId="44" fontId="2" fillId="0" borderId="4" xfId="4" applyFont="1" applyBorder="1" applyAlignment="1">
      <alignment vertical="center" wrapText="1"/>
    </xf>
    <xf numFmtId="44" fontId="2" fillId="0" borderId="1" xfId="4" applyFont="1" applyBorder="1" applyAlignment="1">
      <alignment horizontal="left" vertical="center" wrapText="1"/>
    </xf>
    <xf numFmtId="44" fontId="2" fillId="0" borderId="1" xfId="4" applyFont="1" applyBorder="1" applyAlignment="1">
      <alignment horizontal="left" vertical="center"/>
    </xf>
    <xf numFmtId="44" fontId="0" fillId="0" borderId="0" xfId="4" applyFont="1" applyAlignment="1">
      <alignment horizontal="center"/>
    </xf>
    <xf numFmtId="44" fontId="3" fillId="2" borderId="1" xfId="4" applyFont="1" applyFill="1" applyBorder="1" applyAlignment="1">
      <alignment vertical="center"/>
    </xf>
    <xf numFmtId="44" fontId="3" fillId="0" borderId="1" xfId="4" applyFont="1" applyBorder="1" applyAlignment="1">
      <alignment horizontal="left" vertical="center"/>
    </xf>
  </cellXfs>
  <cellStyles count="5">
    <cellStyle name="Currency" xfId="4" builtinId="4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Century Gothic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</dxfs>
  <tableStyles count="0" defaultTableStyle="TableStyleLight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Housing" displayName="tblHousing" ref="B12:E23" totalsRowCount="1" headerRowCellStyle="Currency" dataCellStyle="Currency" totalsRowCellStyle="Currency">
  <autoFilter ref="B12:E22">
    <filterColumn colId="0" hiddenButton="1"/>
    <filterColumn colId="1" hiddenButton="1"/>
    <filterColumn colId="2" hiddenButton="1"/>
    <filterColumn colId="3" hiddenButton="1"/>
  </autoFilter>
  <tableColumns count="4">
    <tableColumn id="1" name="HOUSING" totalsRowLabel="Subtotal" totalsRowDxfId="19" dataCellStyle="Currency"/>
    <tableColumn id="2" name="Projected Cost" totalsRowDxfId="18" dataCellStyle="Currency"/>
    <tableColumn id="3" name="Actual Cost" totalsRowDxfId="17" dataCellStyle="Currency"/>
    <tableColumn id="4" name="Difference" totalsRowFunction="sum" totalsRowDxfId="16" dataCellStyle="Currency">
      <calculatedColumnFormula>tblHousing[[#This Row],[Projected Cost]]-tblHousing[[#This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Housing table" altTextSummary="Enter projected and actual monthly budget items for housing."/>
    </ext>
  </extLst>
</table>
</file>

<file path=xl/tables/table10.xml><?xml version="1.0" encoding="utf-8"?>
<table xmlns="http://schemas.openxmlformats.org/spreadsheetml/2006/main" id="10" name="tblPets" displayName="tblPets" ref="B48:E54" totalsRowCount="1" headerRowCellStyle="Currency" dataCellStyle="Currency" totalsRowCellStyle="Currency">
  <autoFilter ref="B48:E53">
    <filterColumn colId="0" hiddenButton="1"/>
    <filterColumn colId="1" hiddenButton="1"/>
    <filterColumn colId="2" hiddenButton="1"/>
    <filterColumn colId="3" hiddenButton="1"/>
  </autoFilter>
  <tableColumns count="4">
    <tableColumn id="1" name="PETS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tblPets[[#This Row],[Projected Cost]]-tblPets[[#This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Pets table" altTextSummary="Enter projected and actual monthly budget items for pets."/>
    </ext>
  </extLst>
</table>
</file>

<file path=xl/tables/table11.xml><?xml version="1.0" encoding="utf-8"?>
<table xmlns="http://schemas.openxmlformats.org/spreadsheetml/2006/main" id="11" name="tblLegal" displayName="tblLegal" ref="G52:J57" totalsRowCount="1" headerRowCellStyle="Currency" dataCellStyle="Currency" totalsRowCellStyle="Currency">
  <autoFilter ref="G52:J56">
    <filterColumn colId="0" hiddenButton="1"/>
    <filterColumn colId="1" hiddenButton="1"/>
    <filterColumn colId="2" hiddenButton="1"/>
    <filterColumn colId="3" hiddenButton="1"/>
  </autoFilter>
  <tableColumns count="4">
    <tableColumn id="1" name="LEGAL" totalsRowLabel="Subtotal" totalsRowDxfId="7" dataCellStyle="Currency"/>
    <tableColumn id="2" name="Projected Cost" totalsRowDxfId="6" dataCellStyle="Currency"/>
    <tableColumn id="3" name="Actual Cost" totalsRowDxfId="5" dataCellStyle="Currency"/>
    <tableColumn id="4" name="Difference" totalsRowFunction="sum" totalsRowDxfId="4" dataCellStyle="Currency">
      <calculatedColumnFormula>tblLegal[[#This Row],[Projected Cost]]-tblLegal[[#This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Legal table" altTextSummary="Enter projected and actual monthly budget items for legal reasons."/>
    </ext>
  </extLst>
</table>
</file>

<file path=xl/tables/table12.xml><?xml version="1.0" encoding="utf-8"?>
<table xmlns="http://schemas.openxmlformats.org/spreadsheetml/2006/main" id="12" name="tblPersonalCare" displayName="tblPersonalCare" ref="B56:E64" totalsRowCount="1" headerRowCellStyle="Currency" dataCellStyle="Currency" totalsRowCellStyle="Currency">
  <autoFilter ref="B56:E63">
    <filterColumn colId="0" hiddenButton="1"/>
    <filterColumn colId="1" hiddenButton="1"/>
    <filterColumn colId="2" hiddenButton="1"/>
    <filterColumn colId="3" hiddenButton="1"/>
  </autoFilter>
  <tableColumns count="4">
    <tableColumn id="1" name="PERSONAL CARE" totalsRowLabel="Subtotal" totalsRowDxfId="3" dataCellStyle="Currency"/>
    <tableColumn id="2" name="Projected Cost" totalsRowDxfId="2" dataCellStyle="Currency"/>
    <tableColumn id="3" name="Actual Cost" totalsRowDxfId="1" dataCellStyle="Currency"/>
    <tableColumn id="4" name="Difference" totalsRowFunction="sum" totalsRowDxfId="0" dataCellStyle="Currency">
      <calculatedColumnFormula>tblPersonalCare[[#This Row],[Projected Cost]]-tblPersonalCare[[#This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Personal care table" altTextSummary="Enter projected and actual monthly budget items for personal care."/>
    </ext>
  </extLst>
</table>
</file>

<file path=xl/tables/table2.xml><?xml version="1.0" encoding="utf-8"?>
<table xmlns="http://schemas.openxmlformats.org/spreadsheetml/2006/main" id="2" name="tblEntertainment" displayName="tblEntertainment" ref="G12:J22" totalsRowCount="1" headerRowCellStyle="Currency" dataCellStyle="Currency" totalsRowCellStyle="Currency">
  <autoFilter ref="G12:J21">
    <filterColumn colId="0" hiddenButton="1"/>
    <filterColumn colId="1" hiddenButton="1"/>
    <filterColumn colId="2" hiddenButton="1"/>
    <filterColumn colId="3" hiddenButton="1"/>
  </autoFilter>
  <tableColumns count="4">
    <tableColumn id="1" name="ENTERTAINMENT" totalsRowLabel="Subtotal" totalsRowDxfId="15" dataCellStyle="Currency"/>
    <tableColumn id="2" name="Projected Cost" totalsRowDxfId="14" dataCellStyle="Currency"/>
    <tableColumn id="3" name="Actual Cost" totalsRowDxfId="13" dataCellStyle="Currency"/>
    <tableColumn id="4" name="Difference" totalsRowFunction="sum" totalsRowDxfId="12" dataCellStyle="Currency">
      <calculatedColumnFormula>tblEntertainment[[#This Row],[Projected Cost]]-tblEntertainment[[#This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Entertainment table" altTextSummary="Enter projected and actual monthly budget items for entertainment."/>
    </ext>
  </extLst>
</table>
</file>

<file path=xl/tables/table3.xml><?xml version="1.0" encoding="utf-8"?>
<table xmlns="http://schemas.openxmlformats.org/spreadsheetml/2006/main" id="3" name="tblLoans" displayName="tblLoans" ref="G24:J31" totalsRowCount="1" headerRowCellStyle="Currency" dataCellStyle="Currency" totalsRowCellStyle="Currency">
  <autoFilter ref="G24:J30">
    <filterColumn colId="0" hiddenButton="1"/>
    <filterColumn colId="1" hiddenButton="1"/>
    <filterColumn colId="2" hiddenButton="1"/>
    <filterColumn colId="3" hiddenButton="1"/>
  </autoFilter>
  <tableColumns count="4">
    <tableColumn id="1" name="LOANS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tblLoans[[#This Row],[Projected Cost]]-tblLoans[[#This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Loans table" altTextSummary="Enter projected and actual monthly budget items for loans."/>
    </ext>
  </extLst>
</table>
</file>

<file path=xl/tables/table4.xml><?xml version="1.0" encoding="utf-8"?>
<table xmlns="http://schemas.openxmlformats.org/spreadsheetml/2006/main" id="4" name="tblTransportation" displayName="tblTransportation" ref="B25:E33" totalsRowCount="1" headerRowCellStyle="Currency" dataCellStyle="Currency" totalsRowCellStyle="Currency">
  <autoFilter ref="B25:E32">
    <filterColumn colId="0" hiddenButton="1"/>
    <filterColumn colId="1" hiddenButton="1"/>
    <filterColumn colId="2" hiddenButton="1"/>
    <filterColumn colId="3" hiddenButton="1"/>
  </autoFilter>
  <tableColumns count="4">
    <tableColumn id="1" name="TRANSPORTATION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tblTransportation[[#This Row],[Projected Cost]]-tblTransportation[[#This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Transportation table" altTextSummary="Enter projected and actual monthly budget items for transportation."/>
    </ext>
  </extLst>
</table>
</file>

<file path=xl/tables/table5.xml><?xml version="1.0" encoding="utf-8"?>
<table xmlns="http://schemas.openxmlformats.org/spreadsheetml/2006/main" id="5" name="tblInsurance" displayName="tblInsurance" ref="B35:E40" totalsRowCount="1" headerRowCellStyle="Currency" dataCellStyle="Currency" totalsRowCellStyle="Currency">
  <autoFilter ref="B35:E39">
    <filterColumn colId="0" hiddenButton="1"/>
    <filterColumn colId="1" hiddenButton="1"/>
    <filterColumn colId="2" hiddenButton="1"/>
    <filterColumn colId="3" hiddenButton="1"/>
  </autoFilter>
  <tableColumns count="4">
    <tableColumn id="1" name="INSURANCE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tblInsurance[[#This Row],[Projected Cost]]-tblInsurance[[#This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Insurance table" altTextSummary="Enter projected and actual monthly budget items for insurance."/>
    </ext>
  </extLst>
</table>
</file>

<file path=xl/tables/table6.xml><?xml version="1.0" encoding="utf-8"?>
<table xmlns="http://schemas.openxmlformats.org/spreadsheetml/2006/main" id="6" name="tblTaxes" displayName="tblTaxes" ref="G33:J38" totalsRowCount="1" headerRowCellStyle="Currency" dataCellStyle="Currency" totalsRowCellStyle="Currency">
  <autoFilter ref="G33:J37">
    <filterColumn colId="0" hiddenButton="1"/>
    <filterColumn colId="1" hiddenButton="1"/>
    <filterColumn colId="2" hiddenButton="1"/>
    <filterColumn colId="3" hiddenButton="1"/>
  </autoFilter>
  <tableColumns count="4">
    <tableColumn id="1" name="TAXES" totalsRowLabel="Subtotal" totalsRowDxfId="11" dataCellStyle="Currency"/>
    <tableColumn id="2" name="Projected Cost" totalsRowDxfId="10" dataCellStyle="Currency"/>
    <tableColumn id="3" name="Actual Cost" totalsRowDxfId="9" dataCellStyle="Currency"/>
    <tableColumn id="4" name="Difference" totalsRowFunction="sum" totalsRowDxfId="8" dataCellStyle="Currency">
      <calculatedColumnFormula>tblTaxes[[#This Row],[Projected Cost]]-tblTaxes[[#This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Taxes table" altTextSummary="Enter projected and actual monthly budget items for taxes."/>
    </ext>
  </extLst>
</table>
</file>

<file path=xl/tables/table7.xml><?xml version="1.0" encoding="utf-8"?>
<table xmlns="http://schemas.openxmlformats.org/spreadsheetml/2006/main" id="7" name="tblSavings" displayName="tblSavings" ref="G40:J44" totalsRowCount="1" headerRowCellStyle="Currency" dataCellStyle="Currency" totalsRowCellStyle="Currency">
  <autoFilter ref="G40:J43">
    <filterColumn colId="0" hiddenButton="1"/>
    <filterColumn colId="1" hiddenButton="1"/>
    <filterColumn colId="2" hiddenButton="1"/>
    <filterColumn colId="3" hiddenButton="1"/>
  </autoFilter>
  <tableColumns count="4">
    <tableColumn id="1" name="SAVINGS OR INVESTMENTS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tblSavings[[#This Row],[Projected Cost]]-tblSavings[[#This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Savings or investments table" altTextSummary="Enter projected and actual monthly budget items for savings or investments."/>
    </ext>
  </extLst>
</table>
</file>

<file path=xl/tables/table8.xml><?xml version="1.0" encoding="utf-8"?>
<table xmlns="http://schemas.openxmlformats.org/spreadsheetml/2006/main" id="8" name="tblFood" displayName="tblFood" ref="B42:E46" totalsRowCount="1" headerRowCellStyle="Currency" dataCellStyle="Currency" totalsRowCellStyle="Currency">
  <autoFilter ref="B42:E45">
    <filterColumn colId="0" hiddenButton="1"/>
    <filterColumn colId="1" hiddenButton="1"/>
    <filterColumn colId="2" hiddenButton="1"/>
    <filterColumn colId="3" hiddenButton="1"/>
  </autoFilter>
  <tableColumns count="4">
    <tableColumn id="1" name="FOOD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tblFood[[#This Row],[Projected Cost]]-tblFood[[#This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Food table" altTextSummary="Enter projected and actual monthly budget items for food."/>
    </ext>
  </extLst>
</table>
</file>

<file path=xl/tables/table9.xml><?xml version="1.0" encoding="utf-8"?>
<table xmlns="http://schemas.openxmlformats.org/spreadsheetml/2006/main" id="9" name="tblGifts" displayName="tblGifts" ref="G46:J50" totalsRowCount="1" headerRowCellStyle="Currency" dataCellStyle="Currency" totalsRowCellStyle="Currency">
  <autoFilter ref="G46:J49">
    <filterColumn colId="0" hiddenButton="1"/>
    <filterColumn colId="1" hiddenButton="1"/>
    <filterColumn colId="2" hiddenButton="1"/>
    <filterColumn colId="3" hiddenButton="1"/>
  </autoFilter>
  <tableColumns count="4">
    <tableColumn id="1" name="GIFTS AND DONATIONS" totalsRowLabel="Subtotal" dataCellStyle="Currency"/>
    <tableColumn id="2" name="Projected Cost" dataCellStyle="Currency"/>
    <tableColumn id="3" name="Actual Cost" dataCellStyle="Currency"/>
    <tableColumn id="4" name="Difference" totalsRowFunction="sum" dataCellStyle="Currency">
      <calculatedColumnFormula>tblGifts[[#This Row],[Projected Cost]]-tblGifts[[#This Row],[Actual Cost]]</calculatedColumnFormula>
    </tableColumn>
  </tableColumns>
  <tableStyleInfo name="TableStyleMedium2" showFirstColumn="0" showLastColumn="1" showRowStripes="0" showColumnStripes="0"/>
  <extLst>
    <ext xmlns:x14="http://schemas.microsoft.com/office/spreadsheetml/2009/9/main" uri="{504A1905-F514-4f6f-8877-14C23A59335A}">
      <x14:table altText="Gifts and donations table" altTextSummary="Enter projected and actual monthly budget items for gifts and donations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J65"/>
  <sheetViews>
    <sheetView showGridLines="0" tabSelected="1" topLeftCell="A46" workbookViewId="0">
      <selection activeCell="L64" sqref="L64"/>
    </sheetView>
  </sheetViews>
  <sheetFormatPr defaultRowHeight="13.5" x14ac:dyDescent="0.25"/>
  <cols>
    <col min="1" max="1" width="1.7109375" style="4" customWidth="1"/>
    <col min="2" max="2" width="19.5703125" style="4" customWidth="1"/>
    <col min="3" max="3" width="16" style="4" customWidth="1"/>
    <col min="4" max="4" width="13" style="4" customWidth="1"/>
    <col min="5" max="5" width="12.5703125" style="4" customWidth="1"/>
    <col min="6" max="6" width="2.7109375" style="4" customWidth="1"/>
    <col min="7" max="7" width="27.140625" style="4" customWidth="1"/>
    <col min="8" max="8" width="16" style="4" customWidth="1"/>
    <col min="9" max="9" width="13" style="4" customWidth="1"/>
    <col min="10" max="10" width="12.5703125" style="4" customWidth="1"/>
    <col min="11" max="16384" width="9.140625" style="4"/>
  </cols>
  <sheetData>
    <row r="1" spans="2:10" s="1" customFormat="1" ht="16.5" x14ac:dyDescent="0.3"/>
    <row r="2" spans="2:10" s="1" customFormat="1" ht="29.25" thickBot="1" x14ac:dyDescent="0.45">
      <c r="B2" s="2" t="s">
        <v>66</v>
      </c>
      <c r="C2" s="2"/>
      <c r="D2" s="2"/>
      <c r="E2" s="2"/>
      <c r="F2" s="2"/>
      <c r="G2" s="2"/>
      <c r="H2" s="2"/>
      <c r="I2" s="2"/>
      <c r="J2" s="2"/>
    </row>
    <row r="4" spans="2:10" x14ac:dyDescent="0.25">
      <c r="B4" s="11" t="s">
        <v>0</v>
      </c>
      <c r="C4" s="9" t="s">
        <v>1</v>
      </c>
      <c r="D4" s="10"/>
      <c r="E4" s="3">
        <v>2000</v>
      </c>
      <c r="G4" s="14" t="s">
        <v>67</v>
      </c>
      <c r="H4" s="15"/>
      <c r="I4" s="15"/>
      <c r="J4" s="17">
        <f>E6-J59</f>
        <v>1355</v>
      </c>
    </row>
    <row r="5" spans="2:10" x14ac:dyDescent="0.25">
      <c r="B5" s="12"/>
      <c r="C5" s="9" t="s">
        <v>2</v>
      </c>
      <c r="D5" s="10"/>
      <c r="E5" s="5">
        <v>300</v>
      </c>
      <c r="G5" s="15"/>
      <c r="H5" s="15"/>
      <c r="I5" s="15"/>
      <c r="J5" s="17"/>
    </row>
    <row r="6" spans="2:10" x14ac:dyDescent="0.25">
      <c r="B6" s="13"/>
      <c r="C6" s="9" t="s">
        <v>3</v>
      </c>
      <c r="D6" s="10"/>
      <c r="E6" s="6">
        <f>SUM(E4:E5)</f>
        <v>2300</v>
      </c>
      <c r="G6" s="14" t="s">
        <v>68</v>
      </c>
      <c r="H6" s="15"/>
      <c r="I6" s="15"/>
      <c r="J6" s="17">
        <f>E10-J61</f>
        <v>1364</v>
      </c>
    </row>
    <row r="7" spans="2:10" x14ac:dyDescent="0.25">
      <c r="B7" s="7"/>
      <c r="C7" s="7"/>
      <c r="D7" s="7"/>
      <c r="E7" s="7"/>
      <c r="G7" s="15"/>
      <c r="H7" s="15"/>
      <c r="I7" s="15"/>
      <c r="J7" s="17"/>
    </row>
    <row r="8" spans="2:10" x14ac:dyDescent="0.25">
      <c r="B8" s="11" t="s">
        <v>4</v>
      </c>
      <c r="C8" s="9" t="s">
        <v>1</v>
      </c>
      <c r="D8" s="10"/>
      <c r="E8" s="3">
        <v>2000</v>
      </c>
      <c r="G8" s="14" t="s">
        <v>69</v>
      </c>
      <c r="H8" s="15"/>
      <c r="I8" s="15"/>
      <c r="J8" s="17">
        <f>J6-J4</f>
        <v>9</v>
      </c>
    </row>
    <row r="9" spans="2:10" x14ac:dyDescent="0.25">
      <c r="B9" s="12"/>
      <c r="C9" s="9" t="s">
        <v>2</v>
      </c>
      <c r="D9" s="10"/>
      <c r="E9" s="5">
        <v>300</v>
      </c>
      <c r="G9" s="15"/>
      <c r="H9" s="15"/>
      <c r="I9" s="15"/>
      <c r="J9" s="17"/>
    </row>
    <row r="10" spans="2:10" x14ac:dyDescent="0.25">
      <c r="B10" s="13"/>
      <c r="C10" s="9" t="s">
        <v>3</v>
      </c>
      <c r="D10" s="10"/>
      <c r="E10" s="6">
        <f>SUM(E8:E9)</f>
        <v>2300</v>
      </c>
    </row>
    <row r="12" spans="2:10" x14ac:dyDescent="0.25">
      <c r="B12" s="8" t="s">
        <v>5</v>
      </c>
      <c r="C12" s="8" t="s">
        <v>6</v>
      </c>
      <c r="D12" s="8" t="s">
        <v>7</v>
      </c>
      <c r="E12" s="8" t="s">
        <v>8</v>
      </c>
      <c r="G12" s="4" t="s">
        <v>9</v>
      </c>
      <c r="H12" s="4" t="s">
        <v>6</v>
      </c>
      <c r="I12" s="4" t="s">
        <v>7</v>
      </c>
      <c r="J12" s="4" t="s">
        <v>8</v>
      </c>
    </row>
    <row r="13" spans="2:10" x14ac:dyDescent="0.25">
      <c r="B13" s="8" t="s">
        <v>10</v>
      </c>
      <c r="C13" s="8">
        <v>750</v>
      </c>
      <c r="D13" s="8">
        <v>750</v>
      </c>
      <c r="E13" s="8">
        <f>tblHousing[[#This Row],[Projected Cost]]-tblHousing[[#This Row],[Actual Cost]]</f>
        <v>0</v>
      </c>
      <c r="G13" s="4" t="s">
        <v>72</v>
      </c>
      <c r="J13" s="4">
        <f>tblEntertainment[[#This Row],[Projected Cost]]-tblEntertainment[[#This Row],[Actual Cost]]</f>
        <v>0</v>
      </c>
    </row>
    <row r="14" spans="2:10" x14ac:dyDescent="0.25">
      <c r="B14" s="8" t="s">
        <v>11</v>
      </c>
      <c r="C14" s="8">
        <v>54</v>
      </c>
      <c r="D14" s="8">
        <v>50</v>
      </c>
      <c r="E14" s="8">
        <f>tblHousing[[#This Row],[Projected Cost]]-tblHousing[[#This Row],[Actual Cost]]</f>
        <v>4</v>
      </c>
      <c r="G14" s="4" t="s">
        <v>12</v>
      </c>
      <c r="J14" s="4">
        <f>tblEntertainment[[#This Row],[Projected Cost]]-tblEntertainment[[#This Row],[Actual Cost]]</f>
        <v>0</v>
      </c>
    </row>
    <row r="15" spans="2:10" x14ac:dyDescent="0.25">
      <c r="B15" s="8" t="s">
        <v>13</v>
      </c>
      <c r="C15" s="8">
        <v>44</v>
      </c>
      <c r="D15" s="8">
        <v>56</v>
      </c>
      <c r="E15" s="8">
        <f>tblHousing[[#This Row],[Projected Cost]]-tblHousing[[#This Row],[Actual Cost]]</f>
        <v>-12</v>
      </c>
      <c r="G15" s="4" t="s">
        <v>14</v>
      </c>
      <c r="J15" s="4">
        <f>tblEntertainment[[#This Row],[Projected Cost]]-tblEntertainment[[#This Row],[Actual Cost]]</f>
        <v>0</v>
      </c>
    </row>
    <row r="16" spans="2:10" x14ac:dyDescent="0.25">
      <c r="B16" s="8" t="s">
        <v>15</v>
      </c>
      <c r="C16" s="8">
        <v>22</v>
      </c>
      <c r="D16" s="8">
        <v>28</v>
      </c>
      <c r="E16" s="8">
        <f>tblHousing[[#This Row],[Projected Cost]]-tblHousing[[#This Row],[Actual Cost]]</f>
        <v>-6</v>
      </c>
      <c r="G16" s="4" t="s">
        <v>16</v>
      </c>
      <c r="J16" s="4">
        <f>tblEntertainment[[#This Row],[Projected Cost]]-tblEntertainment[[#This Row],[Actual Cost]]</f>
        <v>0</v>
      </c>
    </row>
    <row r="17" spans="2:10" x14ac:dyDescent="0.25">
      <c r="B17" s="8" t="s">
        <v>17</v>
      </c>
      <c r="C17" s="8">
        <v>8</v>
      </c>
      <c r="D17" s="8">
        <v>8</v>
      </c>
      <c r="E17" s="8">
        <f>tblHousing[[#This Row],[Projected Cost]]-tblHousing[[#This Row],[Actual Cost]]</f>
        <v>0</v>
      </c>
      <c r="G17" s="4" t="s">
        <v>18</v>
      </c>
      <c r="J17" s="4">
        <f>tblEntertainment[[#This Row],[Projected Cost]]-tblEntertainment[[#This Row],[Actual Cost]]</f>
        <v>0</v>
      </c>
    </row>
    <row r="18" spans="2:10" x14ac:dyDescent="0.25">
      <c r="B18" s="8" t="s">
        <v>19</v>
      </c>
      <c r="C18" s="8">
        <v>34</v>
      </c>
      <c r="D18" s="8">
        <v>34</v>
      </c>
      <c r="E18" s="8">
        <f>tblHousing[[#This Row],[Projected Cost]]-tblHousing[[#This Row],[Actual Cost]]</f>
        <v>0</v>
      </c>
      <c r="G18" s="4" t="s">
        <v>73</v>
      </c>
      <c r="J18" s="4">
        <f>tblEntertainment[[#This Row],[Projected Cost]]-tblEntertainment[[#This Row],[Actual Cost]]</f>
        <v>0</v>
      </c>
    </row>
    <row r="19" spans="2:10" x14ac:dyDescent="0.25">
      <c r="B19" s="8" t="s">
        <v>20</v>
      </c>
      <c r="C19" s="8">
        <v>10</v>
      </c>
      <c r="D19" s="8">
        <v>10</v>
      </c>
      <c r="E19" s="8">
        <f>tblHousing[[#This Row],[Projected Cost]]-tblHousing[[#This Row],[Actual Cost]]</f>
        <v>0</v>
      </c>
      <c r="G19" s="4" t="s">
        <v>21</v>
      </c>
      <c r="J19" s="4">
        <f>tblEntertainment[[#This Row],[Projected Cost]]-tblEntertainment[[#This Row],[Actual Cost]]</f>
        <v>0</v>
      </c>
    </row>
    <row r="20" spans="2:10" x14ac:dyDescent="0.25">
      <c r="B20" s="8" t="s">
        <v>22</v>
      </c>
      <c r="C20" s="8">
        <v>23</v>
      </c>
      <c r="D20" s="8">
        <v>0</v>
      </c>
      <c r="E20" s="8">
        <f>tblHousing[[#This Row],[Projected Cost]]-tblHousing[[#This Row],[Actual Cost]]</f>
        <v>23</v>
      </c>
      <c r="G20" s="4" t="s">
        <v>21</v>
      </c>
      <c r="J20" s="4">
        <f>tblEntertainment[[#This Row],[Projected Cost]]-tblEntertainment[[#This Row],[Actual Cost]]</f>
        <v>0</v>
      </c>
    </row>
    <row r="21" spans="2:10" x14ac:dyDescent="0.25">
      <c r="B21" s="8" t="s">
        <v>23</v>
      </c>
      <c r="C21" s="8">
        <v>0</v>
      </c>
      <c r="D21" s="8">
        <v>0</v>
      </c>
      <c r="E21" s="8">
        <f>tblHousing[[#This Row],[Projected Cost]]-tblHousing[[#This Row],[Actual Cost]]</f>
        <v>0</v>
      </c>
      <c r="G21" s="4" t="s">
        <v>21</v>
      </c>
      <c r="J21" s="4">
        <f>tblEntertainment[[#This Row],[Projected Cost]]-tblEntertainment[[#This Row],[Actual Cost]]</f>
        <v>0</v>
      </c>
    </row>
    <row r="22" spans="2:10" x14ac:dyDescent="0.25">
      <c r="B22" s="8" t="s">
        <v>21</v>
      </c>
      <c r="C22" s="8">
        <v>0</v>
      </c>
      <c r="D22" s="8">
        <v>0</v>
      </c>
      <c r="E22" s="8">
        <f>tblHousing[[#This Row],[Projected Cost]]-tblHousing[[#This Row],[Actual Cost]]</f>
        <v>0</v>
      </c>
      <c r="G22" s="4" t="s">
        <v>65</v>
      </c>
      <c r="J22" s="4">
        <f>SUBTOTAL(109,tblEntertainment[Difference])</f>
        <v>0</v>
      </c>
    </row>
    <row r="23" spans="2:10" x14ac:dyDescent="0.25">
      <c r="B23" s="8" t="s">
        <v>65</v>
      </c>
      <c r="C23" s="8"/>
      <c r="D23" s="8"/>
      <c r="E23" s="8">
        <f>SUBTOTAL(109,tblHousing[Difference])</f>
        <v>9</v>
      </c>
      <c r="G23" s="16"/>
      <c r="H23" s="16"/>
      <c r="I23" s="16"/>
      <c r="J23" s="16"/>
    </row>
    <row r="24" spans="2:10" x14ac:dyDescent="0.25">
      <c r="B24" s="16"/>
      <c r="C24" s="16"/>
      <c r="D24" s="16"/>
      <c r="E24" s="16"/>
      <c r="G24" s="4" t="s">
        <v>24</v>
      </c>
      <c r="H24" s="4" t="s">
        <v>6</v>
      </c>
      <c r="I24" s="4" t="s">
        <v>7</v>
      </c>
      <c r="J24" s="4" t="s">
        <v>8</v>
      </c>
    </row>
    <row r="25" spans="2:10" x14ac:dyDescent="0.25">
      <c r="B25" s="4" t="s">
        <v>25</v>
      </c>
      <c r="C25" s="4" t="s">
        <v>6</v>
      </c>
      <c r="D25" s="4" t="s">
        <v>7</v>
      </c>
      <c r="E25" s="4" t="s">
        <v>8</v>
      </c>
      <c r="G25" s="4" t="s">
        <v>26</v>
      </c>
      <c r="J25" s="4">
        <f>tblLoans[[#This Row],[Projected Cost]]-tblLoans[[#This Row],[Actual Cost]]</f>
        <v>0</v>
      </c>
    </row>
    <row r="26" spans="2:10" x14ac:dyDescent="0.25">
      <c r="B26" s="4" t="s">
        <v>27</v>
      </c>
      <c r="E26" s="4">
        <f>tblTransportation[[#This Row],[Projected Cost]]-tblTransportation[[#This Row],[Actual Cost]]</f>
        <v>0</v>
      </c>
      <c r="G26" s="4" t="s">
        <v>28</v>
      </c>
      <c r="J26" s="4">
        <f>tblLoans[[#This Row],[Projected Cost]]-tblLoans[[#This Row],[Actual Cost]]</f>
        <v>0</v>
      </c>
    </row>
    <row r="27" spans="2:10" x14ac:dyDescent="0.25">
      <c r="B27" s="4" t="s">
        <v>29</v>
      </c>
      <c r="E27" s="4">
        <f>tblTransportation[[#This Row],[Projected Cost]]-tblTransportation[[#This Row],[Actual Cost]]</f>
        <v>0</v>
      </c>
      <c r="G27" s="4" t="s">
        <v>30</v>
      </c>
      <c r="J27" s="4">
        <f>tblLoans[[#This Row],[Projected Cost]]-tblLoans[[#This Row],[Actual Cost]]</f>
        <v>0</v>
      </c>
    </row>
    <row r="28" spans="2:10" x14ac:dyDescent="0.25">
      <c r="B28" s="4" t="s">
        <v>31</v>
      </c>
      <c r="E28" s="4">
        <f>tblTransportation[[#This Row],[Projected Cost]]-tblTransportation[[#This Row],[Actual Cost]]</f>
        <v>0</v>
      </c>
      <c r="G28" s="4" t="s">
        <v>30</v>
      </c>
      <c r="J28" s="4">
        <f>tblLoans[[#This Row],[Projected Cost]]-tblLoans[[#This Row],[Actual Cost]]</f>
        <v>0</v>
      </c>
    </row>
    <row r="29" spans="2:10" x14ac:dyDescent="0.25">
      <c r="B29" s="4" t="s">
        <v>32</v>
      </c>
      <c r="E29" s="4">
        <f>tblTransportation[[#This Row],[Projected Cost]]-tblTransportation[[#This Row],[Actual Cost]]</f>
        <v>0</v>
      </c>
      <c r="G29" s="4" t="s">
        <v>30</v>
      </c>
      <c r="J29" s="4">
        <f>tblLoans[[#This Row],[Projected Cost]]-tblLoans[[#This Row],[Actual Cost]]</f>
        <v>0</v>
      </c>
    </row>
    <row r="30" spans="2:10" x14ac:dyDescent="0.25">
      <c r="B30" s="4" t="s">
        <v>33</v>
      </c>
      <c r="E30" s="4">
        <f>tblTransportation[[#This Row],[Projected Cost]]-tblTransportation[[#This Row],[Actual Cost]]</f>
        <v>0</v>
      </c>
      <c r="G30" s="4" t="s">
        <v>21</v>
      </c>
      <c r="J30" s="4">
        <f>tblLoans[[#This Row],[Projected Cost]]-tblLoans[[#This Row],[Actual Cost]]</f>
        <v>0</v>
      </c>
    </row>
    <row r="31" spans="2:10" x14ac:dyDescent="0.25">
      <c r="B31" s="4" t="s">
        <v>34</v>
      </c>
      <c r="E31" s="4">
        <f>tblTransportation[[#This Row],[Projected Cost]]-tblTransportation[[#This Row],[Actual Cost]]</f>
        <v>0</v>
      </c>
      <c r="G31" s="4" t="s">
        <v>65</v>
      </c>
      <c r="J31" s="4">
        <f>SUBTOTAL(109,tblLoans[Difference])</f>
        <v>0</v>
      </c>
    </row>
    <row r="32" spans="2:10" x14ac:dyDescent="0.25">
      <c r="B32" s="4" t="s">
        <v>21</v>
      </c>
      <c r="E32" s="4">
        <f>tblTransportation[[#This Row],[Projected Cost]]-tblTransportation[[#This Row],[Actual Cost]]</f>
        <v>0</v>
      </c>
      <c r="G32" s="16"/>
      <c r="H32" s="16"/>
      <c r="I32" s="16"/>
      <c r="J32" s="16"/>
    </row>
    <row r="33" spans="2:10" x14ac:dyDescent="0.25">
      <c r="B33" s="4" t="s">
        <v>65</v>
      </c>
      <c r="E33" s="4">
        <f>SUBTOTAL(109,tblTransportation[Difference])</f>
        <v>0</v>
      </c>
      <c r="G33" s="4" t="s">
        <v>35</v>
      </c>
      <c r="H33" s="4" t="s">
        <v>6</v>
      </c>
      <c r="I33" s="4" t="s">
        <v>7</v>
      </c>
      <c r="J33" s="4" t="s">
        <v>8</v>
      </c>
    </row>
    <row r="34" spans="2:10" x14ac:dyDescent="0.25">
      <c r="B34" s="16"/>
      <c r="C34" s="16"/>
      <c r="D34" s="16"/>
      <c r="E34" s="16"/>
      <c r="G34" s="4" t="s">
        <v>75</v>
      </c>
      <c r="J34" s="4">
        <f>tblTaxes[[#This Row],[Projected Cost]]-tblTaxes[[#This Row],[Actual Cost]]</f>
        <v>0</v>
      </c>
    </row>
    <row r="35" spans="2:10" x14ac:dyDescent="0.25">
      <c r="B35" s="4" t="s">
        <v>36</v>
      </c>
      <c r="C35" s="4" t="s">
        <v>6</v>
      </c>
      <c r="D35" s="4" t="s">
        <v>7</v>
      </c>
      <c r="E35" s="4" t="s">
        <v>8</v>
      </c>
      <c r="G35" s="4" t="s">
        <v>74</v>
      </c>
      <c r="J35" s="4">
        <f>tblTaxes[[#This Row],[Projected Cost]]-tblTaxes[[#This Row],[Actual Cost]]</f>
        <v>0</v>
      </c>
    </row>
    <row r="36" spans="2:10" x14ac:dyDescent="0.25">
      <c r="B36" s="4" t="s">
        <v>37</v>
      </c>
      <c r="E36" s="4">
        <f>tblInsurance[[#This Row],[Projected Cost]]-tblInsurance[[#This Row],[Actual Cost]]</f>
        <v>0</v>
      </c>
      <c r="G36" s="4" t="s">
        <v>76</v>
      </c>
      <c r="J36" s="4">
        <f>tblTaxes[[#This Row],[Projected Cost]]-tblTaxes[[#This Row],[Actual Cost]]</f>
        <v>0</v>
      </c>
    </row>
    <row r="37" spans="2:10" x14ac:dyDescent="0.25">
      <c r="B37" s="4" t="s">
        <v>38</v>
      </c>
      <c r="E37" s="4">
        <f>tblInsurance[[#This Row],[Projected Cost]]-tblInsurance[[#This Row],[Actual Cost]]</f>
        <v>0</v>
      </c>
      <c r="G37" s="4" t="s">
        <v>21</v>
      </c>
      <c r="J37" s="4">
        <f>tblTaxes[[#This Row],[Projected Cost]]-tblTaxes[[#This Row],[Actual Cost]]</f>
        <v>0</v>
      </c>
    </row>
    <row r="38" spans="2:10" x14ac:dyDescent="0.25">
      <c r="B38" s="4" t="s">
        <v>39</v>
      </c>
      <c r="E38" s="4">
        <f>tblInsurance[[#This Row],[Projected Cost]]-tblInsurance[[#This Row],[Actual Cost]]</f>
        <v>0</v>
      </c>
      <c r="G38" s="4" t="s">
        <v>65</v>
      </c>
      <c r="J38" s="4">
        <f>SUBTOTAL(109,tblTaxes[Difference])</f>
        <v>0</v>
      </c>
    </row>
    <row r="39" spans="2:10" x14ac:dyDescent="0.25">
      <c r="B39" s="4" t="s">
        <v>21</v>
      </c>
      <c r="E39" s="4">
        <f>tblInsurance[[#This Row],[Projected Cost]]-tblInsurance[[#This Row],[Actual Cost]]</f>
        <v>0</v>
      </c>
      <c r="G39" s="16"/>
      <c r="H39" s="16"/>
      <c r="I39" s="16"/>
      <c r="J39" s="16"/>
    </row>
    <row r="40" spans="2:10" x14ac:dyDescent="0.25">
      <c r="B40" s="4" t="s">
        <v>65</v>
      </c>
      <c r="E40" s="4">
        <f>SUBTOTAL(109,tblInsurance[Difference])</f>
        <v>0</v>
      </c>
      <c r="G40" s="4" t="s">
        <v>40</v>
      </c>
      <c r="H40" s="4" t="s">
        <v>6</v>
      </c>
      <c r="I40" s="4" t="s">
        <v>7</v>
      </c>
      <c r="J40" s="4" t="s">
        <v>8</v>
      </c>
    </row>
    <row r="41" spans="2:10" x14ac:dyDescent="0.25">
      <c r="B41" s="16"/>
      <c r="C41" s="16"/>
      <c r="D41" s="16"/>
      <c r="E41" s="16"/>
      <c r="G41" s="4" t="s">
        <v>41</v>
      </c>
      <c r="J41" s="4">
        <f>tblSavings[[#This Row],[Projected Cost]]-tblSavings[[#This Row],[Actual Cost]]</f>
        <v>0</v>
      </c>
    </row>
    <row r="42" spans="2:10" x14ac:dyDescent="0.25">
      <c r="B42" s="4" t="s">
        <v>42</v>
      </c>
      <c r="C42" s="4" t="s">
        <v>6</v>
      </c>
      <c r="D42" s="4" t="s">
        <v>7</v>
      </c>
      <c r="E42" s="4" t="s">
        <v>8</v>
      </c>
      <c r="G42" s="4" t="s">
        <v>43</v>
      </c>
      <c r="J42" s="4">
        <f>tblSavings[[#This Row],[Projected Cost]]-tblSavings[[#This Row],[Actual Cost]]</f>
        <v>0</v>
      </c>
    </row>
    <row r="43" spans="2:10" x14ac:dyDescent="0.25">
      <c r="B43" s="4" t="s">
        <v>44</v>
      </c>
      <c r="E43" s="4">
        <f>tblFood[[#This Row],[Projected Cost]]-tblFood[[#This Row],[Actual Cost]]</f>
        <v>0</v>
      </c>
      <c r="G43" s="4" t="s">
        <v>21</v>
      </c>
      <c r="J43" s="4">
        <f>tblSavings[[#This Row],[Projected Cost]]-tblSavings[[#This Row],[Actual Cost]]</f>
        <v>0</v>
      </c>
    </row>
    <row r="44" spans="2:10" x14ac:dyDescent="0.25">
      <c r="B44" s="4" t="s">
        <v>45</v>
      </c>
      <c r="E44" s="4">
        <f>tblFood[[#This Row],[Projected Cost]]-tblFood[[#This Row],[Actual Cost]]</f>
        <v>0</v>
      </c>
      <c r="G44" s="4" t="s">
        <v>65</v>
      </c>
      <c r="J44" s="4">
        <f>SUBTOTAL(109,tblSavings[Difference])</f>
        <v>0</v>
      </c>
    </row>
    <row r="45" spans="2:10" x14ac:dyDescent="0.25">
      <c r="B45" s="4" t="s">
        <v>21</v>
      </c>
      <c r="E45" s="4">
        <f>tblFood[[#This Row],[Projected Cost]]-tblFood[[#This Row],[Actual Cost]]</f>
        <v>0</v>
      </c>
      <c r="G45" s="16"/>
      <c r="H45" s="16"/>
      <c r="I45" s="16"/>
      <c r="J45" s="16"/>
    </row>
    <row r="46" spans="2:10" x14ac:dyDescent="0.25">
      <c r="B46" s="4" t="s">
        <v>65</v>
      </c>
      <c r="E46" s="4">
        <f>SUBTOTAL(109,tblFood[Difference])</f>
        <v>0</v>
      </c>
      <c r="G46" s="4" t="s">
        <v>46</v>
      </c>
      <c r="H46" s="4" t="s">
        <v>6</v>
      </c>
      <c r="I46" s="4" t="s">
        <v>7</v>
      </c>
      <c r="J46" s="4" t="s">
        <v>8</v>
      </c>
    </row>
    <row r="47" spans="2:10" x14ac:dyDescent="0.25">
      <c r="B47" s="16"/>
      <c r="C47" s="16"/>
      <c r="D47" s="16"/>
      <c r="E47" s="16"/>
      <c r="G47" s="4" t="s">
        <v>47</v>
      </c>
      <c r="J47" s="4">
        <f>tblGifts[[#This Row],[Projected Cost]]-tblGifts[[#This Row],[Actual Cost]]</f>
        <v>0</v>
      </c>
    </row>
    <row r="48" spans="2:10" x14ac:dyDescent="0.25">
      <c r="B48" s="4" t="s">
        <v>48</v>
      </c>
      <c r="C48" s="4" t="s">
        <v>6</v>
      </c>
      <c r="D48" s="4" t="s">
        <v>7</v>
      </c>
      <c r="E48" s="4" t="s">
        <v>8</v>
      </c>
      <c r="G48" s="4" t="s">
        <v>49</v>
      </c>
      <c r="J48" s="4">
        <f>tblGifts[[#This Row],[Projected Cost]]-tblGifts[[#This Row],[Actual Cost]]</f>
        <v>0</v>
      </c>
    </row>
    <row r="49" spans="2:10" x14ac:dyDescent="0.25">
      <c r="B49" s="4" t="s">
        <v>50</v>
      </c>
      <c r="E49" s="4">
        <f>tblPets[[#This Row],[Projected Cost]]-tblPets[[#This Row],[Actual Cost]]</f>
        <v>0</v>
      </c>
      <c r="G49" s="4" t="s">
        <v>51</v>
      </c>
      <c r="J49" s="4">
        <f>tblGifts[[#This Row],[Projected Cost]]-tblGifts[[#This Row],[Actual Cost]]</f>
        <v>0</v>
      </c>
    </row>
    <row r="50" spans="2:10" x14ac:dyDescent="0.25">
      <c r="B50" s="4" t="s">
        <v>52</v>
      </c>
      <c r="E50" s="4">
        <f>tblPets[[#This Row],[Projected Cost]]-tblPets[[#This Row],[Actual Cost]]</f>
        <v>0</v>
      </c>
      <c r="G50" s="4" t="s">
        <v>65</v>
      </c>
      <c r="J50" s="4">
        <f>SUBTOTAL(109,tblGifts[Difference])</f>
        <v>0</v>
      </c>
    </row>
    <row r="51" spans="2:10" x14ac:dyDescent="0.25">
      <c r="B51" s="4" t="s">
        <v>53</v>
      </c>
      <c r="E51" s="4">
        <f>tblPets[[#This Row],[Projected Cost]]-tblPets[[#This Row],[Actual Cost]]</f>
        <v>0</v>
      </c>
      <c r="G51" s="16"/>
      <c r="H51" s="16"/>
      <c r="I51" s="16"/>
      <c r="J51" s="16"/>
    </row>
    <row r="52" spans="2:10" x14ac:dyDescent="0.25">
      <c r="B52" s="4" t="s">
        <v>54</v>
      </c>
      <c r="E52" s="4">
        <f>tblPets[[#This Row],[Projected Cost]]-tblPets[[#This Row],[Actual Cost]]</f>
        <v>0</v>
      </c>
      <c r="G52" s="4" t="s">
        <v>55</v>
      </c>
      <c r="H52" s="4" t="s">
        <v>6</v>
      </c>
      <c r="I52" s="4" t="s">
        <v>7</v>
      </c>
      <c r="J52" s="4" t="s">
        <v>8</v>
      </c>
    </row>
    <row r="53" spans="2:10" x14ac:dyDescent="0.25">
      <c r="B53" s="4" t="s">
        <v>21</v>
      </c>
      <c r="E53" s="4">
        <f>tblPets[[#This Row],[Projected Cost]]-tblPets[[#This Row],[Actual Cost]]</f>
        <v>0</v>
      </c>
      <c r="G53" s="4" t="s">
        <v>70</v>
      </c>
      <c r="J53" s="4">
        <f>tblLegal[[#This Row],[Projected Cost]]-tblLegal[[#This Row],[Actual Cost]]</f>
        <v>0</v>
      </c>
    </row>
    <row r="54" spans="2:10" x14ac:dyDescent="0.25">
      <c r="B54" s="4" t="s">
        <v>65</v>
      </c>
      <c r="E54" s="4">
        <f>SUBTOTAL(109,tblPets[Difference])</f>
        <v>0</v>
      </c>
      <c r="G54" s="4" t="s">
        <v>71</v>
      </c>
      <c r="J54" s="4">
        <f>tblLegal[[#This Row],[Projected Cost]]-tblLegal[[#This Row],[Actual Cost]]</f>
        <v>0</v>
      </c>
    </row>
    <row r="55" spans="2:10" x14ac:dyDescent="0.25">
      <c r="B55" s="16"/>
      <c r="C55" s="16"/>
      <c r="D55" s="16"/>
      <c r="E55" s="16"/>
      <c r="G55" s="4" t="s">
        <v>56</v>
      </c>
      <c r="J55" s="4">
        <f>tblLegal[[#This Row],[Projected Cost]]-tblLegal[[#This Row],[Actual Cost]]</f>
        <v>0</v>
      </c>
    </row>
    <row r="56" spans="2:10" x14ac:dyDescent="0.25">
      <c r="B56" s="8" t="s">
        <v>57</v>
      </c>
      <c r="C56" s="8" t="s">
        <v>6</v>
      </c>
      <c r="D56" s="8" t="s">
        <v>7</v>
      </c>
      <c r="E56" s="8" t="s">
        <v>8</v>
      </c>
      <c r="G56" s="4" t="s">
        <v>21</v>
      </c>
      <c r="J56" s="4">
        <f>tblLegal[[#This Row],[Projected Cost]]-tblLegal[[#This Row],[Actual Cost]]</f>
        <v>0</v>
      </c>
    </row>
    <row r="57" spans="2:10" x14ac:dyDescent="0.25">
      <c r="B57" s="8" t="s">
        <v>52</v>
      </c>
      <c r="C57" s="8"/>
      <c r="D57" s="8"/>
      <c r="E57" s="8">
        <f>tblPersonalCare[[#This Row],[Projected Cost]]-tblPersonalCare[[#This Row],[Actual Cost]]</f>
        <v>0</v>
      </c>
      <c r="G57" s="4" t="s">
        <v>65</v>
      </c>
      <c r="J57" s="4">
        <f>SUBTOTAL(109,tblLegal[Difference])</f>
        <v>0</v>
      </c>
    </row>
    <row r="58" spans="2:10" x14ac:dyDescent="0.25">
      <c r="B58" s="8" t="s">
        <v>58</v>
      </c>
      <c r="C58" s="8"/>
      <c r="D58" s="8"/>
      <c r="E58" s="8">
        <f>tblPersonalCare[[#This Row],[Projected Cost]]-tblPersonalCare[[#This Row],[Actual Cost]]</f>
        <v>0</v>
      </c>
      <c r="G58" s="16"/>
      <c r="H58" s="16"/>
      <c r="I58" s="16"/>
      <c r="J58" s="16"/>
    </row>
    <row r="59" spans="2:10" x14ac:dyDescent="0.25">
      <c r="B59" s="8" t="s">
        <v>59</v>
      </c>
      <c r="C59" s="8"/>
      <c r="D59" s="8"/>
      <c r="E59" s="8">
        <f>tblPersonalCare[[#This Row],[Projected Cost]]-tblPersonalCare[[#This Row],[Actual Cost]]</f>
        <v>0</v>
      </c>
      <c r="G59" s="18" t="s">
        <v>60</v>
      </c>
      <c r="H59" s="18"/>
      <c r="I59" s="18"/>
      <c r="J59" s="17">
        <f>SUBTOTAL(109,tblHousing[Projected Cost],tblTransportation[Projected Cost],tblInsurance[Projected Cost],tblFood[Projected Cost],tblPets[Projected Cost],tblPersonalCare[Projected Cost],tblEntertainment[Projected Cost],tblLoans[Projected Cost],tblTaxes[Projected Cost],tblSavings[Projected Cost],tblGifts[Projected Cost],tblLegal[Projected Cost])</f>
        <v>945</v>
      </c>
    </row>
    <row r="60" spans="2:10" x14ac:dyDescent="0.25">
      <c r="B60" s="8" t="s">
        <v>61</v>
      </c>
      <c r="C60" s="8"/>
      <c r="D60" s="8"/>
      <c r="E60" s="8">
        <f>tblPersonalCare[[#This Row],[Projected Cost]]-tblPersonalCare[[#This Row],[Actual Cost]]</f>
        <v>0</v>
      </c>
      <c r="G60" s="18"/>
      <c r="H60" s="18"/>
      <c r="I60" s="18"/>
      <c r="J60" s="17"/>
    </row>
    <row r="61" spans="2:10" x14ac:dyDescent="0.25">
      <c r="B61" s="8" t="s">
        <v>62</v>
      </c>
      <c r="C61" s="8"/>
      <c r="D61" s="8"/>
      <c r="E61" s="8">
        <f>tblPersonalCare[[#This Row],[Projected Cost]]-tblPersonalCare[[#This Row],[Actual Cost]]</f>
        <v>0</v>
      </c>
      <c r="G61" s="18" t="s">
        <v>63</v>
      </c>
      <c r="H61" s="18"/>
      <c r="I61" s="18"/>
      <c r="J61" s="17">
        <f>SUBTOTAL(109,tblHousing[Actual Cost],tblTransportation[Actual Cost],tblInsurance[Actual Cost],tblFood[Actual Cost],tblPets[Actual Cost],tblPersonalCare[Actual Cost],tblEntertainment[Actual Cost],tblLoans[Actual Cost],tblTaxes[Actual Cost],tblSavings[Actual Cost],tblGifts[Actual Cost],tblLegal[Actual Cost])</f>
        <v>936</v>
      </c>
    </row>
    <row r="62" spans="2:10" x14ac:dyDescent="0.25">
      <c r="B62" s="8" t="s">
        <v>77</v>
      </c>
      <c r="C62" s="8"/>
      <c r="D62" s="8"/>
      <c r="E62" s="8">
        <f>tblPersonalCare[[#This Row],[Projected Cost]]-tblPersonalCare[[#This Row],[Actual Cost]]</f>
        <v>0</v>
      </c>
      <c r="G62" s="18"/>
      <c r="H62" s="18"/>
      <c r="I62" s="18"/>
      <c r="J62" s="17"/>
    </row>
    <row r="63" spans="2:10" x14ac:dyDescent="0.25">
      <c r="B63" s="8" t="s">
        <v>21</v>
      </c>
      <c r="C63" s="8"/>
      <c r="D63" s="8"/>
      <c r="E63" s="8">
        <f>tblPersonalCare[[#This Row],[Projected Cost]]-tblPersonalCare[[#This Row],[Actual Cost]]</f>
        <v>0</v>
      </c>
      <c r="G63" s="18" t="s">
        <v>64</v>
      </c>
      <c r="H63" s="18"/>
      <c r="I63" s="18"/>
      <c r="J63" s="17">
        <f>J59-J61</f>
        <v>9</v>
      </c>
    </row>
    <row r="64" spans="2:10" x14ac:dyDescent="0.25">
      <c r="B64" s="8" t="s">
        <v>65</v>
      </c>
      <c r="C64" s="8"/>
      <c r="D64" s="8"/>
      <c r="E64" s="8">
        <f>SUBTOTAL(109,tblPersonalCare[Difference])</f>
        <v>0</v>
      </c>
      <c r="G64" s="18"/>
      <c r="H64" s="18"/>
      <c r="I64" s="18"/>
      <c r="J64" s="17"/>
    </row>
    <row r="65" spans="2:5" x14ac:dyDescent="0.25">
      <c r="B65" s="16"/>
      <c r="C65" s="16"/>
      <c r="D65" s="16"/>
      <c r="E65" s="16"/>
    </row>
  </sheetData>
  <mergeCells count="32">
    <mergeCell ref="B65:E65"/>
    <mergeCell ref="G58:J58"/>
    <mergeCell ref="G51:J51"/>
    <mergeCell ref="G45:J45"/>
    <mergeCell ref="G39:J39"/>
    <mergeCell ref="G63:I64"/>
    <mergeCell ref="J63:J64"/>
    <mergeCell ref="J59:J60"/>
    <mergeCell ref="J61:J62"/>
    <mergeCell ref="G61:I62"/>
    <mergeCell ref="B24:E24"/>
    <mergeCell ref="B34:E34"/>
    <mergeCell ref="B41:E41"/>
    <mergeCell ref="B47:E47"/>
    <mergeCell ref="B55:E55"/>
    <mergeCell ref="G32:J32"/>
    <mergeCell ref="J8:J9"/>
    <mergeCell ref="J6:J7"/>
    <mergeCell ref="J4:J5"/>
    <mergeCell ref="G59:I60"/>
    <mergeCell ref="G23:J23"/>
    <mergeCell ref="C4:D4"/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</mergeCell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275E711-BD11-4E1B-BEF6-566226354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MONTHLY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keywords/>
  <cp:lastModifiedBy>Gareth Jones</cp:lastModifiedBy>
  <dcterms:created xsi:type="dcterms:W3CDTF">2015-06-26T13:48:17Z</dcterms:created>
  <dcterms:modified xsi:type="dcterms:W3CDTF">2015-07-10T11:49:26Z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TC041010719991</vt:lpwstr>
  </property>
</Properties>
</file>